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comcvdm.sharepoint.com/sites/AFD-Markttoegang/Shared Documents/Toezichtskosten/2026/Indexering/"/>
    </mc:Choice>
  </mc:AlternateContent>
  <xr:revisionPtr revIDLastSave="2" documentId="8_{C1145B45-5B33-499C-BC5F-AB9622A8509E}" xr6:coauthVersionLast="47" xr6:coauthVersionMax="47" xr10:uidLastSave="{9843B4B5-8FF6-48D9-BD4E-E08B9A9A2C9F}"/>
  <bookViews>
    <workbookView xWindow="-120" yWindow="-120" windowWidth="29040" windowHeight="17520" xr2:uid="{00000000-000D-0000-FFFF-FFFF00000000}"/>
  </bookViews>
  <sheets>
    <sheet name="Tarieven T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7" i="1"/>
  <c r="Q28" i="1"/>
  <c r="Q29" i="1"/>
  <c r="Q30" i="1"/>
  <c r="Q31" i="1"/>
  <c r="Q32" i="1"/>
  <c r="Q33" i="1"/>
  <c r="Q34" i="1"/>
  <c r="Q35" i="1"/>
  <c r="Q36" i="1"/>
  <c r="Q37" i="1"/>
  <c r="Q38" i="1"/>
  <c r="Q41" i="1"/>
  <c r="Q42" i="1"/>
  <c r="Q46" i="1"/>
  <c r="Q47" i="1"/>
  <c r="Q48" i="1"/>
  <c r="Q49" i="1"/>
  <c r="Q50" i="1"/>
  <c r="Q51" i="1"/>
  <c r="Q52" i="1"/>
  <c r="Q53" i="1"/>
  <c r="Q54" i="1"/>
  <c r="Q55" i="1"/>
  <c r="Q56" i="1"/>
  <c r="Q57" i="1"/>
  <c r="Q60" i="1"/>
  <c r="Q61" i="1"/>
  <c r="Q63" i="1"/>
  <c r="Q64" i="1"/>
  <c r="Q6" i="1"/>
  <c r="P7" i="1"/>
  <c r="P8" i="1"/>
  <c r="P9" i="1"/>
  <c r="P10" i="1"/>
  <c r="P11" i="1"/>
  <c r="P12" i="1"/>
  <c r="P13" i="1"/>
  <c r="P14" i="1"/>
  <c r="P15" i="1"/>
  <c r="P16" i="1"/>
  <c r="P17" i="1"/>
  <c r="P20" i="1"/>
  <c r="P21" i="1"/>
  <c r="P22" i="1"/>
  <c r="P23" i="1"/>
  <c r="P27" i="1"/>
  <c r="P28" i="1"/>
  <c r="P29" i="1"/>
  <c r="P30" i="1"/>
  <c r="P31" i="1"/>
  <c r="P32" i="1"/>
  <c r="P33" i="1"/>
  <c r="P34" i="1"/>
  <c r="P35" i="1"/>
  <c r="P36" i="1"/>
  <c r="P37" i="1"/>
  <c r="P38" i="1"/>
  <c r="P41" i="1"/>
  <c r="P42" i="1"/>
  <c r="P46" i="1"/>
  <c r="P47" i="1"/>
  <c r="P48" i="1"/>
  <c r="P49" i="1"/>
  <c r="P50" i="1"/>
  <c r="P51" i="1"/>
  <c r="P52" i="1"/>
  <c r="P53" i="1"/>
  <c r="P54" i="1"/>
  <c r="P55" i="1"/>
  <c r="P56" i="1"/>
  <c r="P57" i="1"/>
  <c r="P60" i="1"/>
  <c r="P61" i="1"/>
  <c r="P63" i="1"/>
  <c r="P64" i="1"/>
  <c r="P6" i="1"/>
  <c r="O7" i="1"/>
  <c r="O8" i="1"/>
  <c r="O9" i="1"/>
  <c r="O10" i="1"/>
  <c r="O11" i="1"/>
  <c r="O12" i="1"/>
  <c r="O13" i="1"/>
  <c r="O14" i="1"/>
  <c r="O15" i="1"/>
  <c r="O16" i="1"/>
  <c r="O17" i="1"/>
  <c r="O20" i="1"/>
  <c r="O21" i="1"/>
  <c r="O22" i="1"/>
  <c r="O23" i="1"/>
  <c r="O27" i="1"/>
  <c r="O28" i="1"/>
  <c r="O29" i="1"/>
  <c r="O30" i="1"/>
  <c r="O31" i="1"/>
  <c r="O32" i="1"/>
  <c r="O33" i="1"/>
  <c r="O34" i="1"/>
  <c r="O35" i="1"/>
  <c r="O36" i="1"/>
  <c r="O37" i="1"/>
  <c r="O38" i="1"/>
  <c r="O41" i="1"/>
  <c r="O42" i="1"/>
  <c r="O46" i="1"/>
  <c r="O47" i="1"/>
  <c r="O48" i="1"/>
  <c r="O49" i="1"/>
  <c r="O50" i="1"/>
  <c r="O51" i="1"/>
  <c r="O52" i="1"/>
  <c r="O53" i="1"/>
  <c r="O54" i="1"/>
  <c r="O55" i="1"/>
  <c r="O56" i="1"/>
  <c r="O57" i="1"/>
  <c r="O60" i="1"/>
  <c r="O61" i="1"/>
  <c r="O63" i="1"/>
  <c r="O64" i="1"/>
  <c r="O6" i="1"/>
  <c r="N7" i="1"/>
  <c r="N8" i="1"/>
  <c r="N9" i="1"/>
  <c r="N10" i="1"/>
  <c r="N11" i="1"/>
  <c r="N12" i="1"/>
  <c r="N13" i="1"/>
  <c r="N14" i="1"/>
  <c r="N15" i="1"/>
  <c r="N16" i="1"/>
  <c r="N17" i="1"/>
  <c r="N20" i="1"/>
  <c r="N21" i="1"/>
  <c r="N22" i="1"/>
  <c r="N23" i="1"/>
  <c r="N27" i="1"/>
  <c r="N28" i="1"/>
  <c r="N29" i="1"/>
  <c r="N30" i="1"/>
  <c r="N31" i="1"/>
  <c r="N32" i="1"/>
  <c r="N33" i="1"/>
  <c r="N34" i="1"/>
  <c r="N35" i="1"/>
  <c r="N36" i="1"/>
  <c r="N37" i="1"/>
  <c r="N38" i="1"/>
  <c r="N41" i="1"/>
  <c r="N42" i="1"/>
  <c r="N46" i="1"/>
  <c r="N47" i="1"/>
  <c r="N48" i="1"/>
  <c r="N49" i="1"/>
  <c r="N50" i="1"/>
  <c r="N51" i="1"/>
  <c r="N52" i="1"/>
  <c r="N53" i="1"/>
  <c r="N54" i="1"/>
  <c r="N55" i="1"/>
  <c r="N56" i="1"/>
  <c r="N57" i="1"/>
  <c r="N60" i="1"/>
  <c r="N61" i="1"/>
  <c r="N63" i="1"/>
  <c r="N64" i="1"/>
  <c r="N6" i="1"/>
  <c r="M46" i="1"/>
  <c r="M47" i="1"/>
  <c r="M48" i="1"/>
  <c r="M49" i="1"/>
  <c r="M50" i="1"/>
  <c r="M51" i="1"/>
  <c r="M52" i="1"/>
  <c r="M53" i="1"/>
  <c r="M54" i="1"/>
  <c r="M55" i="1"/>
  <c r="M56" i="1"/>
  <c r="M57" i="1"/>
  <c r="M60" i="1"/>
  <c r="M61" i="1"/>
  <c r="M63" i="1"/>
  <c r="M64" i="1"/>
  <c r="M7" i="1"/>
  <c r="M8" i="1"/>
  <c r="M9" i="1"/>
  <c r="M10" i="1"/>
  <c r="M11" i="1"/>
  <c r="M12" i="1"/>
  <c r="M13" i="1"/>
  <c r="M14" i="1"/>
  <c r="M15" i="1"/>
  <c r="M16" i="1"/>
  <c r="M17" i="1"/>
  <c r="M20" i="1"/>
  <c r="M21" i="1"/>
  <c r="M22" i="1"/>
  <c r="M23" i="1"/>
  <c r="M27" i="1"/>
  <c r="M28" i="1"/>
  <c r="M29" i="1"/>
  <c r="M30" i="1"/>
  <c r="M31" i="1"/>
  <c r="M32" i="1"/>
  <c r="M33" i="1"/>
  <c r="M34" i="1"/>
  <c r="M35" i="1"/>
  <c r="M36" i="1"/>
  <c r="M37" i="1"/>
  <c r="M38" i="1"/>
  <c r="M41" i="1"/>
  <c r="M42" i="1"/>
  <c r="M6" i="1"/>
  <c r="L20" i="1"/>
  <c r="L21" i="1"/>
  <c r="L22" i="1"/>
  <c r="L23" i="1"/>
  <c r="L27" i="1"/>
  <c r="L28" i="1"/>
  <c r="L29" i="1"/>
  <c r="L30" i="1"/>
  <c r="L31" i="1"/>
  <c r="L32" i="1"/>
  <c r="L33" i="1"/>
  <c r="L34" i="1"/>
  <c r="L35" i="1"/>
  <c r="L36" i="1"/>
  <c r="L37" i="1"/>
  <c r="L38" i="1"/>
  <c r="L41" i="1"/>
  <c r="L42" i="1"/>
  <c r="L46" i="1"/>
  <c r="L47" i="1"/>
  <c r="L48" i="1"/>
  <c r="L49" i="1"/>
  <c r="L50" i="1"/>
  <c r="L51" i="1"/>
  <c r="L52" i="1"/>
  <c r="L53" i="1"/>
  <c r="L54" i="1"/>
  <c r="L55" i="1"/>
  <c r="L56" i="1"/>
  <c r="L57" i="1"/>
  <c r="L60" i="1"/>
  <c r="L61" i="1"/>
  <c r="L63" i="1"/>
  <c r="L64" i="1"/>
  <c r="L7" i="1"/>
  <c r="L8" i="1"/>
  <c r="L9" i="1"/>
  <c r="L10" i="1"/>
  <c r="L11" i="1"/>
  <c r="L12" i="1"/>
  <c r="L13" i="1"/>
  <c r="L14" i="1"/>
  <c r="L15" i="1"/>
  <c r="L16" i="1"/>
  <c r="L17" i="1"/>
  <c r="L6" i="1"/>
  <c r="E49" i="1" l="1"/>
  <c r="F49" i="1" s="1"/>
  <c r="G49" i="1" s="1"/>
  <c r="H49" i="1" s="1"/>
  <c r="I49" i="1" s="1"/>
  <c r="J49" i="1" s="1"/>
  <c r="K49" i="1" s="1"/>
  <c r="E50" i="1"/>
  <c r="F50" i="1" s="1"/>
  <c r="G50" i="1" s="1"/>
  <c r="H50" i="1" s="1"/>
  <c r="I50" i="1" s="1"/>
  <c r="J50" i="1" s="1"/>
  <c r="K50" i="1" s="1"/>
  <c r="E64" i="1"/>
  <c r="F64" i="1" s="1"/>
  <c r="G64" i="1" s="1"/>
  <c r="H64" i="1" s="1"/>
  <c r="I64" i="1" s="1"/>
  <c r="J64" i="1" s="1"/>
  <c r="K64" i="1" s="1"/>
  <c r="E63" i="1"/>
  <c r="F63" i="1" s="1"/>
  <c r="G63" i="1" s="1"/>
  <c r="H63" i="1" s="1"/>
  <c r="I63" i="1" s="1"/>
  <c r="J63" i="1" s="1"/>
  <c r="K63" i="1" s="1"/>
  <c r="E61" i="1"/>
  <c r="F61" i="1" s="1"/>
  <c r="G61" i="1" s="1"/>
  <c r="H61" i="1" s="1"/>
  <c r="I61" i="1" s="1"/>
  <c r="J61" i="1" s="1"/>
  <c r="K61" i="1" s="1"/>
  <c r="E60" i="1"/>
  <c r="F60" i="1" s="1"/>
  <c r="G60" i="1" s="1"/>
  <c r="H60" i="1" s="1"/>
  <c r="I60" i="1" s="1"/>
  <c r="J60" i="1" s="1"/>
  <c r="K60" i="1" s="1"/>
  <c r="E57" i="1"/>
  <c r="F57" i="1" s="1"/>
  <c r="G57" i="1" s="1"/>
  <c r="H57" i="1" s="1"/>
  <c r="I57" i="1" s="1"/>
  <c r="J57" i="1" s="1"/>
  <c r="K57" i="1" s="1"/>
  <c r="E56" i="1"/>
  <c r="F56" i="1" s="1"/>
  <c r="G56" i="1" s="1"/>
  <c r="H56" i="1" s="1"/>
  <c r="I56" i="1" s="1"/>
  <c r="J56" i="1" s="1"/>
  <c r="K56" i="1" s="1"/>
  <c r="E55" i="1"/>
  <c r="F55" i="1" s="1"/>
  <c r="G55" i="1" s="1"/>
  <c r="H55" i="1" s="1"/>
  <c r="I55" i="1" s="1"/>
  <c r="J55" i="1" s="1"/>
  <c r="K55" i="1" s="1"/>
  <c r="E54" i="1"/>
  <c r="F54" i="1" s="1"/>
  <c r="G54" i="1" s="1"/>
  <c r="H54" i="1" s="1"/>
  <c r="I54" i="1" s="1"/>
  <c r="J54" i="1" s="1"/>
  <c r="K54" i="1" s="1"/>
  <c r="E53" i="1"/>
  <c r="F53" i="1" s="1"/>
  <c r="G53" i="1" s="1"/>
  <c r="H53" i="1" s="1"/>
  <c r="I53" i="1" s="1"/>
  <c r="J53" i="1" s="1"/>
  <c r="K53" i="1" s="1"/>
  <c r="E52" i="1"/>
  <c r="F52" i="1" s="1"/>
  <c r="G52" i="1" s="1"/>
  <c r="H52" i="1" s="1"/>
  <c r="I52" i="1" s="1"/>
  <c r="J52" i="1" s="1"/>
  <c r="K52" i="1" s="1"/>
  <c r="E51" i="1"/>
  <c r="F51" i="1" s="1"/>
  <c r="G51" i="1" s="1"/>
  <c r="H51" i="1" s="1"/>
  <c r="I51" i="1" s="1"/>
  <c r="J51" i="1" s="1"/>
  <c r="K51" i="1" s="1"/>
  <c r="E48" i="1"/>
  <c r="F48" i="1" s="1"/>
  <c r="G48" i="1" s="1"/>
  <c r="H48" i="1" s="1"/>
  <c r="I48" i="1" s="1"/>
  <c r="J48" i="1" s="1"/>
  <c r="K48" i="1" s="1"/>
  <c r="E47" i="1"/>
  <c r="F47" i="1" s="1"/>
  <c r="G47" i="1" s="1"/>
  <c r="H47" i="1" s="1"/>
  <c r="I47" i="1" s="1"/>
  <c r="J47" i="1" s="1"/>
  <c r="K47" i="1" s="1"/>
  <c r="E46" i="1"/>
  <c r="F46" i="1" s="1"/>
  <c r="G46" i="1" s="1"/>
  <c r="H46" i="1" s="1"/>
  <c r="I46" i="1" s="1"/>
  <c r="J46" i="1" s="1"/>
  <c r="K46" i="1" s="1"/>
  <c r="E42" i="1"/>
  <c r="F42" i="1" s="1"/>
  <c r="G42" i="1" s="1"/>
  <c r="H42" i="1" s="1"/>
  <c r="I42" i="1" s="1"/>
  <c r="J42" i="1" s="1"/>
  <c r="K42" i="1" s="1"/>
  <c r="E41" i="1"/>
  <c r="F41" i="1" s="1"/>
  <c r="G41" i="1" s="1"/>
  <c r="H41" i="1" s="1"/>
  <c r="I41" i="1" s="1"/>
  <c r="J41" i="1" s="1"/>
  <c r="K41" i="1" s="1"/>
  <c r="E23" i="1"/>
  <c r="F23" i="1" s="1"/>
  <c r="G23" i="1" s="1"/>
  <c r="H23" i="1" s="1"/>
  <c r="I23" i="1" s="1"/>
  <c r="J23" i="1" s="1"/>
  <c r="K23" i="1" s="1"/>
  <c r="E22" i="1"/>
  <c r="F22" i="1" s="1"/>
  <c r="G22" i="1" s="1"/>
  <c r="H22" i="1" s="1"/>
  <c r="I22" i="1" s="1"/>
  <c r="J22" i="1" s="1"/>
  <c r="K22" i="1" s="1"/>
  <c r="E21" i="1"/>
  <c r="F21" i="1" s="1"/>
  <c r="G21" i="1" s="1"/>
  <c r="H21" i="1" s="1"/>
  <c r="I21" i="1" s="1"/>
  <c r="J21" i="1" s="1"/>
  <c r="K21" i="1" s="1"/>
  <c r="E20" i="1"/>
  <c r="F20" i="1" s="1"/>
  <c r="G20" i="1" s="1"/>
  <c r="H20" i="1" s="1"/>
  <c r="I20" i="1" s="1"/>
  <c r="J20" i="1" s="1"/>
  <c r="K20" i="1" s="1"/>
  <c r="E38" i="1"/>
  <c r="F38" i="1" s="1"/>
  <c r="G38" i="1" s="1"/>
  <c r="H38" i="1" s="1"/>
  <c r="I38" i="1" s="1"/>
  <c r="J38" i="1" s="1"/>
  <c r="K38" i="1" s="1"/>
  <c r="E37" i="1"/>
  <c r="F37" i="1" s="1"/>
  <c r="G37" i="1" s="1"/>
  <c r="H37" i="1" s="1"/>
  <c r="I37" i="1" s="1"/>
  <c r="J37" i="1" s="1"/>
  <c r="K37" i="1" s="1"/>
  <c r="E36" i="1"/>
  <c r="F36" i="1" s="1"/>
  <c r="G36" i="1" s="1"/>
  <c r="H36" i="1" s="1"/>
  <c r="I36" i="1" s="1"/>
  <c r="J36" i="1" s="1"/>
  <c r="K36" i="1" s="1"/>
  <c r="E35" i="1"/>
  <c r="F35" i="1" s="1"/>
  <c r="G35" i="1" s="1"/>
  <c r="H35" i="1" s="1"/>
  <c r="I35" i="1" s="1"/>
  <c r="J35" i="1" s="1"/>
  <c r="K35" i="1" s="1"/>
  <c r="E34" i="1"/>
  <c r="F34" i="1" s="1"/>
  <c r="G34" i="1" s="1"/>
  <c r="H34" i="1" s="1"/>
  <c r="I34" i="1" s="1"/>
  <c r="J34" i="1" s="1"/>
  <c r="K34" i="1" s="1"/>
  <c r="E33" i="1"/>
  <c r="F33" i="1" s="1"/>
  <c r="G33" i="1" s="1"/>
  <c r="H33" i="1" s="1"/>
  <c r="I33" i="1" s="1"/>
  <c r="J33" i="1" s="1"/>
  <c r="K33" i="1" s="1"/>
  <c r="E32" i="1"/>
  <c r="F32" i="1" s="1"/>
  <c r="G32" i="1" s="1"/>
  <c r="H32" i="1" s="1"/>
  <c r="I32" i="1" s="1"/>
  <c r="J32" i="1" s="1"/>
  <c r="K32" i="1" s="1"/>
  <c r="E31" i="1"/>
  <c r="F31" i="1" s="1"/>
  <c r="G31" i="1" s="1"/>
  <c r="H31" i="1" s="1"/>
  <c r="I31" i="1" s="1"/>
  <c r="J31" i="1" s="1"/>
  <c r="K31" i="1" s="1"/>
  <c r="E30" i="1"/>
  <c r="F30" i="1" s="1"/>
  <c r="G30" i="1" s="1"/>
  <c r="H30" i="1" s="1"/>
  <c r="I30" i="1" s="1"/>
  <c r="J30" i="1" s="1"/>
  <c r="K30" i="1" s="1"/>
  <c r="E29" i="1"/>
  <c r="F29" i="1" s="1"/>
  <c r="G29" i="1" s="1"/>
  <c r="H29" i="1" s="1"/>
  <c r="I29" i="1" s="1"/>
  <c r="J29" i="1" s="1"/>
  <c r="K29" i="1" s="1"/>
  <c r="E28" i="1"/>
  <c r="F28" i="1" s="1"/>
  <c r="G28" i="1" s="1"/>
  <c r="H28" i="1" s="1"/>
  <c r="I28" i="1" s="1"/>
  <c r="J28" i="1" s="1"/>
  <c r="K28" i="1" s="1"/>
  <c r="E27" i="1"/>
  <c r="F27" i="1" s="1"/>
  <c r="G27" i="1" s="1"/>
  <c r="H27" i="1" s="1"/>
  <c r="I27" i="1" s="1"/>
  <c r="J27" i="1" s="1"/>
  <c r="K27" i="1" s="1"/>
  <c r="E17" i="1"/>
  <c r="F17" i="1" s="1"/>
  <c r="G17" i="1" s="1"/>
  <c r="H17" i="1" s="1"/>
  <c r="I17" i="1" s="1"/>
  <c r="J17" i="1" s="1"/>
  <c r="K17" i="1" s="1"/>
  <c r="E16" i="1"/>
  <c r="F16" i="1" s="1"/>
  <c r="G16" i="1" s="1"/>
  <c r="H16" i="1" s="1"/>
  <c r="I16" i="1" s="1"/>
  <c r="J16" i="1" s="1"/>
  <c r="K16" i="1" s="1"/>
  <c r="E15" i="1"/>
  <c r="F15" i="1" s="1"/>
  <c r="G15" i="1" s="1"/>
  <c r="H15" i="1" s="1"/>
  <c r="I15" i="1" s="1"/>
  <c r="J15" i="1" s="1"/>
  <c r="K15" i="1" s="1"/>
  <c r="E14" i="1"/>
  <c r="F14" i="1" s="1"/>
  <c r="G14" i="1" s="1"/>
  <c r="H14" i="1" s="1"/>
  <c r="I14" i="1" s="1"/>
  <c r="J14" i="1" s="1"/>
  <c r="K14" i="1" s="1"/>
  <c r="E13" i="1"/>
  <c r="F13" i="1" s="1"/>
  <c r="G13" i="1" s="1"/>
  <c r="H13" i="1" s="1"/>
  <c r="I13" i="1" s="1"/>
  <c r="J13" i="1" s="1"/>
  <c r="K13" i="1" s="1"/>
  <c r="E12" i="1"/>
  <c r="F12" i="1" s="1"/>
  <c r="G12" i="1" s="1"/>
  <c r="H12" i="1" s="1"/>
  <c r="I12" i="1" s="1"/>
  <c r="J12" i="1" s="1"/>
  <c r="K12" i="1" s="1"/>
  <c r="E11" i="1"/>
  <c r="F11" i="1" s="1"/>
  <c r="G11" i="1" s="1"/>
  <c r="H11" i="1" s="1"/>
  <c r="I11" i="1" s="1"/>
  <c r="J11" i="1" s="1"/>
  <c r="K11" i="1" s="1"/>
  <c r="E10" i="1"/>
  <c r="F10" i="1" s="1"/>
  <c r="G10" i="1" s="1"/>
  <c r="H10" i="1" s="1"/>
  <c r="I10" i="1" s="1"/>
  <c r="J10" i="1" s="1"/>
  <c r="K10" i="1" s="1"/>
  <c r="E9" i="1"/>
  <c r="F9" i="1" s="1"/>
  <c r="G9" i="1" s="1"/>
  <c r="H9" i="1" s="1"/>
  <c r="I9" i="1" s="1"/>
  <c r="J9" i="1" s="1"/>
  <c r="K9" i="1" s="1"/>
  <c r="E8" i="1"/>
  <c r="F8" i="1" s="1"/>
  <c r="G8" i="1" s="1"/>
  <c r="H8" i="1" s="1"/>
  <c r="I8" i="1" s="1"/>
  <c r="J8" i="1" s="1"/>
  <c r="K8" i="1" s="1"/>
  <c r="E7" i="1"/>
  <c r="F7" i="1" s="1"/>
  <c r="G7" i="1" s="1"/>
  <c r="H7" i="1" s="1"/>
  <c r="I7" i="1" s="1"/>
  <c r="J7" i="1" s="1"/>
  <c r="K7" i="1" s="1"/>
  <c r="E6" i="1"/>
  <c r="F6" i="1" s="1"/>
  <c r="G6" i="1" s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<sst xmlns="http://schemas.openxmlformats.org/spreadsheetml/2006/main" count="77" uniqueCount="20">
  <si>
    <t>Basis 2013</t>
  </si>
  <si>
    <t>CPI aanpassing</t>
  </si>
  <si>
    <t>Televisieomroepdiensten</t>
  </si>
  <si>
    <t>Aantal huishoudens binnenland</t>
  </si>
  <si>
    <t>&lt;25.000</t>
  </si>
  <si>
    <t>&lt;12 uur</t>
  </si>
  <si>
    <t>≥12 uur</t>
  </si>
  <si>
    <t>25.000 - 50.000</t>
  </si>
  <si>
    <t>50.000-100.000</t>
  </si>
  <si>
    <t>100.000-500.000</t>
  </si>
  <si>
    <t>&gt;500.000</t>
  </si>
  <si>
    <t>marktaandeel ≥ 0,3</t>
  </si>
  <si>
    <t>Buitenland</t>
  </si>
  <si>
    <t>marktaandeel &lt; 0,3</t>
  </si>
  <si>
    <t>Radio-omroepdiensten</t>
  </si>
  <si>
    <t>500.000-3.000.000</t>
  </si>
  <si>
    <t>&gt; 3.000.000</t>
  </si>
  <si>
    <t>Kabelkranten</t>
  </si>
  <si>
    <t>Omroepdiensten uitsluitend via open internet</t>
  </si>
  <si>
    <t>Mediadiensten op aanvraag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</si>
</sst>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9" fontId="4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wrapText="1"/>
    </xf>
    <xf numFmtId="10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4"/>
  <sheetViews>
    <sheetView tabSelected="1" workbookViewId="0">
      <selection activeCell="R17" sqref="R17"/>
    </sheetView>
  </sheetViews>
  <sheetFormatPr defaultRowHeight="15" x14ac:dyDescent="0.25"/>
  <cols>
    <col min="1" max="1" width="9.140625" customWidth="1"/>
    <col min="2" max="2" width="17.7109375" customWidth="1"/>
    <col min="3" max="3" width="7.42578125" customWidth="1"/>
    <col min="4" max="4" width="10.85546875" customWidth="1"/>
    <col min="5" max="5" width="10.5703125" bestFit="1" customWidth="1"/>
    <col min="6" max="6" width="10.5703125" customWidth="1"/>
    <col min="7" max="7" width="11.42578125" customWidth="1"/>
    <col min="8" max="8" width="10.5703125" customWidth="1"/>
    <col min="9" max="9" width="11.140625" customWidth="1"/>
    <col min="10" max="10" width="11" customWidth="1"/>
    <col min="11" max="11" width="10.5703125" customWidth="1"/>
    <col min="12" max="12" width="11.140625" customWidth="1"/>
    <col min="13" max="13" width="10.5703125" customWidth="1"/>
    <col min="14" max="15" width="11.140625" customWidth="1"/>
    <col min="16" max="16" width="10.7109375" customWidth="1"/>
    <col min="17" max="17" width="11" customWidth="1"/>
  </cols>
  <sheetData>
    <row r="1" spans="2:17" x14ac:dyDescent="0.25">
      <c r="B1" s="4"/>
      <c r="C1" s="4"/>
      <c r="D1" s="4" t="s">
        <v>0</v>
      </c>
      <c r="E1" s="4">
        <v>2014</v>
      </c>
      <c r="F1" s="4">
        <v>2015</v>
      </c>
      <c r="G1" s="4">
        <v>2016</v>
      </c>
      <c r="H1" s="4">
        <v>2017</v>
      </c>
      <c r="I1" s="4">
        <v>2018</v>
      </c>
      <c r="J1" s="4">
        <v>2019</v>
      </c>
      <c r="K1" s="4">
        <v>2020</v>
      </c>
      <c r="L1" s="4">
        <v>2021</v>
      </c>
      <c r="M1" s="4">
        <v>2022</v>
      </c>
      <c r="N1" s="4">
        <v>2023</v>
      </c>
      <c r="O1" s="4">
        <v>2024</v>
      </c>
      <c r="P1" s="4">
        <v>2025</v>
      </c>
      <c r="Q1" s="4">
        <v>2026</v>
      </c>
    </row>
    <row r="2" spans="2:17" x14ac:dyDescent="0.25">
      <c r="B2" s="5" t="s">
        <v>1</v>
      </c>
      <c r="C2" s="6"/>
      <c r="D2" s="6">
        <v>0</v>
      </c>
      <c r="E2" s="7">
        <v>1.4999999999999999E-2</v>
      </c>
      <c r="F2" s="8">
        <v>0.01</v>
      </c>
      <c r="G2" s="11">
        <v>8.9999999999999993E-3</v>
      </c>
      <c r="H2" s="11">
        <v>8.9999999999999993E-3</v>
      </c>
      <c r="I2" s="11">
        <v>1.4999999999999999E-2</v>
      </c>
      <c r="J2" s="11">
        <v>2.4E-2</v>
      </c>
      <c r="K2" s="11">
        <v>1.4E-2</v>
      </c>
      <c r="L2" s="11">
        <v>1.2999999999999999E-2</v>
      </c>
      <c r="M2" s="11">
        <v>1.8000000000000002E-2</v>
      </c>
      <c r="N2" s="11">
        <v>2.5999999999999999E-2</v>
      </c>
      <c r="O2" s="11">
        <v>3.7999999999999999E-2</v>
      </c>
      <c r="P2" s="11">
        <v>3.2000000000000001E-2</v>
      </c>
      <c r="Q2" s="11">
        <v>2.3E-2</v>
      </c>
    </row>
    <row r="4" spans="2:17" x14ac:dyDescent="0.25">
      <c r="B4" s="3" t="s">
        <v>2</v>
      </c>
    </row>
    <row r="5" spans="2:17" x14ac:dyDescent="0.25">
      <c r="B5" s="6" t="s">
        <v>3</v>
      </c>
    </row>
    <row r="6" spans="2:17" x14ac:dyDescent="0.25">
      <c r="B6" t="s">
        <v>4</v>
      </c>
      <c r="C6" t="s">
        <v>5</v>
      </c>
      <c r="D6" s="9">
        <v>400</v>
      </c>
      <c r="E6" s="9">
        <f>D6*1.015</f>
        <v>405.99999999999994</v>
      </c>
      <c r="F6" s="9">
        <f>E6*1.01</f>
        <v>410.05999999999995</v>
      </c>
      <c r="G6" s="9">
        <f>F6*1.009</f>
        <v>413.75053999999989</v>
      </c>
      <c r="H6" s="9">
        <f>G6*1.009</f>
        <v>417.47429485999982</v>
      </c>
      <c r="I6" s="9">
        <f>H6*1.015</f>
        <v>423.73640928289979</v>
      </c>
      <c r="J6" s="9">
        <f>I6*1.024</f>
        <v>433.90608310568939</v>
      </c>
      <c r="K6" s="9">
        <f>J6*1.014</f>
        <v>439.98076826916906</v>
      </c>
      <c r="L6" s="9">
        <f>K6*1.013</f>
        <v>445.7005182566682</v>
      </c>
      <c r="M6" s="9">
        <f>L6*1.018</f>
        <v>453.72312758528824</v>
      </c>
      <c r="N6" s="9">
        <f>M6*1.026</f>
        <v>465.51992890250574</v>
      </c>
      <c r="O6" s="9">
        <f>N6*1.038</f>
        <v>483.20968620080095</v>
      </c>
      <c r="P6" s="9">
        <f>O6*1.032</f>
        <v>498.67239615922659</v>
      </c>
      <c r="Q6" s="9">
        <f>P6*1.023</f>
        <v>510.14186127088874</v>
      </c>
    </row>
    <row r="7" spans="2:17" x14ac:dyDescent="0.25">
      <c r="C7" s="1" t="s">
        <v>6</v>
      </c>
      <c r="D7" s="9">
        <v>800</v>
      </c>
      <c r="E7" s="9">
        <f t="shared" ref="E7" si="0">D7*1.015</f>
        <v>811.99999999999989</v>
      </c>
      <c r="F7" s="9">
        <f t="shared" ref="F7:F17" si="1">E7*1.01</f>
        <v>820.11999999999989</v>
      </c>
      <c r="G7" s="9">
        <f t="shared" ref="G7:G64" si="2">F7*1.009</f>
        <v>827.50107999999977</v>
      </c>
      <c r="H7" s="9">
        <f t="shared" ref="H7:H64" si="3">G7*1.009</f>
        <v>834.94858971999963</v>
      </c>
      <c r="I7" s="9">
        <f t="shared" ref="I7:I64" si="4">H7*1.015</f>
        <v>847.47281856579957</v>
      </c>
      <c r="J7" s="9">
        <f t="shared" ref="J7:J64" si="5">I7*1.024</f>
        <v>867.81216621137878</v>
      </c>
      <c r="K7" s="9">
        <f t="shared" ref="K7:K64" si="6">J7*1.014</f>
        <v>879.96153653833812</v>
      </c>
      <c r="L7" s="9">
        <f t="shared" ref="L7:L64" si="7">K7*1.013</f>
        <v>891.40103651333641</v>
      </c>
      <c r="M7" s="9">
        <f t="shared" ref="M7:M64" si="8">L7*1.018</f>
        <v>907.44625517057648</v>
      </c>
      <c r="N7" s="9">
        <f t="shared" ref="N7:N64" si="9">M7*1.026</f>
        <v>931.03985780501148</v>
      </c>
      <c r="O7" s="9">
        <f t="shared" ref="O7:O64" si="10">N7*1.038</f>
        <v>966.41937240160189</v>
      </c>
      <c r="P7" s="9">
        <f t="shared" ref="P7:P64" si="11">O7*1.032</f>
        <v>997.34479231845319</v>
      </c>
      <c r="Q7" s="9">
        <f t="shared" ref="Q7:Q64" si="12">P7*1.023</f>
        <v>1020.2837225417775</v>
      </c>
    </row>
    <row r="8" spans="2:17" x14ac:dyDescent="0.25">
      <c r="B8" t="s">
        <v>7</v>
      </c>
      <c r="C8" t="s">
        <v>5</v>
      </c>
      <c r="D8" s="9">
        <v>800</v>
      </c>
      <c r="E8" s="9">
        <f t="shared" ref="E8" si="13">D8*1.015</f>
        <v>811.99999999999989</v>
      </c>
      <c r="F8" s="9">
        <f t="shared" si="1"/>
        <v>820.11999999999989</v>
      </c>
      <c r="G8" s="9">
        <f t="shared" si="2"/>
        <v>827.50107999999977</v>
      </c>
      <c r="H8" s="9">
        <f t="shared" si="3"/>
        <v>834.94858971999963</v>
      </c>
      <c r="I8" s="9">
        <f t="shared" si="4"/>
        <v>847.47281856579957</v>
      </c>
      <c r="J8" s="9">
        <f t="shared" si="5"/>
        <v>867.81216621137878</v>
      </c>
      <c r="K8" s="9">
        <f t="shared" si="6"/>
        <v>879.96153653833812</v>
      </c>
      <c r="L8" s="9">
        <f t="shared" si="7"/>
        <v>891.40103651333641</v>
      </c>
      <c r="M8" s="9">
        <f t="shared" si="8"/>
        <v>907.44625517057648</v>
      </c>
      <c r="N8" s="9">
        <f t="shared" si="9"/>
        <v>931.03985780501148</v>
      </c>
      <c r="O8" s="9">
        <f t="shared" si="10"/>
        <v>966.41937240160189</v>
      </c>
      <c r="P8" s="9">
        <f t="shared" si="11"/>
        <v>997.34479231845319</v>
      </c>
      <c r="Q8" s="9">
        <f t="shared" si="12"/>
        <v>1020.2837225417775</v>
      </c>
    </row>
    <row r="9" spans="2:17" x14ac:dyDescent="0.25">
      <c r="C9" s="1" t="s">
        <v>6</v>
      </c>
      <c r="D9" s="9">
        <v>1600</v>
      </c>
      <c r="E9" s="9">
        <f t="shared" ref="E9" si="14">D9*1.015</f>
        <v>1623.9999999999998</v>
      </c>
      <c r="F9" s="9">
        <f t="shared" si="1"/>
        <v>1640.2399999999998</v>
      </c>
      <c r="G9" s="9">
        <f t="shared" si="2"/>
        <v>1655.0021599999995</v>
      </c>
      <c r="H9" s="9">
        <f t="shared" si="3"/>
        <v>1669.8971794399993</v>
      </c>
      <c r="I9" s="9">
        <f t="shared" si="4"/>
        <v>1694.9456371315991</v>
      </c>
      <c r="J9" s="9">
        <f t="shared" si="5"/>
        <v>1735.6243324227576</v>
      </c>
      <c r="K9" s="9">
        <f t="shared" si="6"/>
        <v>1759.9230730766762</v>
      </c>
      <c r="L9" s="9">
        <f t="shared" si="7"/>
        <v>1782.8020730266728</v>
      </c>
      <c r="M9" s="9">
        <f t="shared" si="8"/>
        <v>1814.892510341153</v>
      </c>
      <c r="N9" s="9">
        <f t="shared" si="9"/>
        <v>1862.079715610023</v>
      </c>
      <c r="O9" s="9">
        <f t="shared" si="10"/>
        <v>1932.8387448032038</v>
      </c>
      <c r="P9" s="9">
        <f t="shared" si="11"/>
        <v>1994.6895846369064</v>
      </c>
      <c r="Q9" s="9">
        <f t="shared" si="12"/>
        <v>2040.567445083555</v>
      </c>
    </row>
    <row r="10" spans="2:17" x14ac:dyDescent="0.25">
      <c r="B10" t="s">
        <v>8</v>
      </c>
      <c r="C10" t="s">
        <v>5</v>
      </c>
      <c r="D10" s="9">
        <v>1600</v>
      </c>
      <c r="E10" s="9">
        <f t="shared" ref="E10" si="15">D10*1.015</f>
        <v>1623.9999999999998</v>
      </c>
      <c r="F10" s="9">
        <f t="shared" si="1"/>
        <v>1640.2399999999998</v>
      </c>
      <c r="G10" s="9">
        <f t="shared" si="2"/>
        <v>1655.0021599999995</v>
      </c>
      <c r="H10" s="9">
        <f t="shared" si="3"/>
        <v>1669.8971794399993</v>
      </c>
      <c r="I10" s="9">
        <f t="shared" si="4"/>
        <v>1694.9456371315991</v>
      </c>
      <c r="J10" s="9">
        <f t="shared" si="5"/>
        <v>1735.6243324227576</v>
      </c>
      <c r="K10" s="9">
        <f t="shared" si="6"/>
        <v>1759.9230730766762</v>
      </c>
      <c r="L10" s="9">
        <f t="shared" si="7"/>
        <v>1782.8020730266728</v>
      </c>
      <c r="M10" s="9">
        <f t="shared" si="8"/>
        <v>1814.892510341153</v>
      </c>
      <c r="N10" s="9">
        <f t="shared" si="9"/>
        <v>1862.079715610023</v>
      </c>
      <c r="O10" s="9">
        <f t="shared" si="10"/>
        <v>1932.8387448032038</v>
      </c>
      <c r="P10" s="9">
        <f t="shared" si="11"/>
        <v>1994.6895846369064</v>
      </c>
      <c r="Q10" s="9">
        <f t="shared" si="12"/>
        <v>2040.567445083555</v>
      </c>
    </row>
    <row r="11" spans="2:17" x14ac:dyDescent="0.25">
      <c r="C11" s="1" t="s">
        <v>6</v>
      </c>
      <c r="D11" s="9">
        <v>3200</v>
      </c>
      <c r="E11" s="9">
        <f t="shared" ref="E11" si="16">D11*1.015</f>
        <v>3247.9999999999995</v>
      </c>
      <c r="F11" s="9">
        <f t="shared" si="1"/>
        <v>3280.4799999999996</v>
      </c>
      <c r="G11" s="9">
        <f t="shared" si="2"/>
        <v>3310.0043199999991</v>
      </c>
      <c r="H11" s="9">
        <f t="shared" si="3"/>
        <v>3339.7943588799985</v>
      </c>
      <c r="I11" s="9">
        <f t="shared" si="4"/>
        <v>3389.8912742631983</v>
      </c>
      <c r="J11" s="9">
        <f t="shared" si="5"/>
        <v>3471.2486648455151</v>
      </c>
      <c r="K11" s="9">
        <f t="shared" si="6"/>
        <v>3519.8461461533525</v>
      </c>
      <c r="L11" s="9">
        <f t="shared" si="7"/>
        <v>3565.6041460533456</v>
      </c>
      <c r="M11" s="9">
        <f t="shared" si="8"/>
        <v>3629.7850206823059</v>
      </c>
      <c r="N11" s="9">
        <f t="shared" si="9"/>
        <v>3724.1594312200459</v>
      </c>
      <c r="O11" s="9">
        <f t="shared" si="10"/>
        <v>3865.6774896064076</v>
      </c>
      <c r="P11" s="9">
        <f t="shared" si="11"/>
        <v>3989.3791692738127</v>
      </c>
      <c r="Q11" s="9">
        <f t="shared" si="12"/>
        <v>4081.1348901671099</v>
      </c>
    </row>
    <row r="12" spans="2:17" x14ac:dyDescent="0.25">
      <c r="B12" t="s">
        <v>9</v>
      </c>
      <c r="C12" t="s">
        <v>5</v>
      </c>
      <c r="D12" s="9">
        <v>3200</v>
      </c>
      <c r="E12" s="9">
        <f t="shared" ref="E12" si="17">D12*1.015</f>
        <v>3247.9999999999995</v>
      </c>
      <c r="F12" s="9">
        <f t="shared" si="1"/>
        <v>3280.4799999999996</v>
      </c>
      <c r="G12" s="9">
        <f t="shared" si="2"/>
        <v>3310.0043199999991</v>
      </c>
      <c r="H12" s="9">
        <f t="shared" si="3"/>
        <v>3339.7943588799985</v>
      </c>
      <c r="I12" s="9">
        <f t="shared" si="4"/>
        <v>3389.8912742631983</v>
      </c>
      <c r="J12" s="9">
        <f t="shared" si="5"/>
        <v>3471.2486648455151</v>
      </c>
      <c r="K12" s="9">
        <f t="shared" si="6"/>
        <v>3519.8461461533525</v>
      </c>
      <c r="L12" s="9">
        <f t="shared" si="7"/>
        <v>3565.6041460533456</v>
      </c>
      <c r="M12" s="9">
        <f t="shared" si="8"/>
        <v>3629.7850206823059</v>
      </c>
      <c r="N12" s="9">
        <f t="shared" si="9"/>
        <v>3724.1594312200459</v>
      </c>
      <c r="O12" s="9">
        <f t="shared" si="10"/>
        <v>3865.6774896064076</v>
      </c>
      <c r="P12" s="9">
        <f t="shared" si="11"/>
        <v>3989.3791692738127</v>
      </c>
      <c r="Q12" s="9">
        <f t="shared" si="12"/>
        <v>4081.1348901671099</v>
      </c>
    </row>
    <row r="13" spans="2:17" x14ac:dyDescent="0.25">
      <c r="C13" s="1" t="s">
        <v>6</v>
      </c>
      <c r="D13" s="9">
        <v>6400</v>
      </c>
      <c r="E13" s="9">
        <f t="shared" ref="E13" si="18">D13*1.015</f>
        <v>6495.9999999999991</v>
      </c>
      <c r="F13" s="9">
        <f t="shared" si="1"/>
        <v>6560.9599999999991</v>
      </c>
      <c r="G13" s="9">
        <f t="shared" si="2"/>
        <v>6620.0086399999982</v>
      </c>
      <c r="H13" s="9">
        <f t="shared" si="3"/>
        <v>6679.5887177599971</v>
      </c>
      <c r="I13" s="9">
        <f t="shared" si="4"/>
        <v>6779.7825485263966</v>
      </c>
      <c r="J13" s="9">
        <f t="shared" si="5"/>
        <v>6942.4973296910302</v>
      </c>
      <c r="K13" s="9">
        <f t="shared" si="6"/>
        <v>7039.692292306705</v>
      </c>
      <c r="L13" s="9">
        <f t="shared" si="7"/>
        <v>7131.2082921066913</v>
      </c>
      <c r="M13" s="9">
        <f t="shared" si="8"/>
        <v>7259.5700413646118</v>
      </c>
      <c r="N13" s="9">
        <f t="shared" si="9"/>
        <v>7448.3188624400918</v>
      </c>
      <c r="O13" s="9">
        <f t="shared" si="10"/>
        <v>7731.3549792128151</v>
      </c>
      <c r="P13" s="9">
        <f t="shared" si="11"/>
        <v>7978.7583385476255</v>
      </c>
      <c r="Q13" s="9">
        <f t="shared" si="12"/>
        <v>8162.2697803342198</v>
      </c>
    </row>
    <row r="14" spans="2:17" x14ac:dyDescent="0.25">
      <c r="B14" t="s">
        <v>10</v>
      </c>
      <c r="C14" t="s">
        <v>5</v>
      </c>
      <c r="D14" s="9">
        <v>6400</v>
      </c>
      <c r="E14" s="9">
        <f t="shared" ref="E14" si="19">D14*1.015</f>
        <v>6495.9999999999991</v>
      </c>
      <c r="F14" s="9">
        <f t="shared" si="1"/>
        <v>6560.9599999999991</v>
      </c>
      <c r="G14" s="9">
        <f t="shared" si="2"/>
        <v>6620.0086399999982</v>
      </c>
      <c r="H14" s="9">
        <f t="shared" si="3"/>
        <v>6679.5887177599971</v>
      </c>
      <c r="I14" s="9">
        <f t="shared" si="4"/>
        <v>6779.7825485263966</v>
      </c>
      <c r="J14" s="9">
        <f t="shared" si="5"/>
        <v>6942.4973296910302</v>
      </c>
      <c r="K14" s="9">
        <f t="shared" si="6"/>
        <v>7039.692292306705</v>
      </c>
      <c r="L14" s="9">
        <f t="shared" si="7"/>
        <v>7131.2082921066913</v>
      </c>
      <c r="M14" s="9">
        <f t="shared" si="8"/>
        <v>7259.5700413646118</v>
      </c>
      <c r="N14" s="9">
        <f t="shared" si="9"/>
        <v>7448.3188624400918</v>
      </c>
      <c r="O14" s="9">
        <f t="shared" si="10"/>
        <v>7731.3549792128151</v>
      </c>
      <c r="P14" s="9">
        <f t="shared" si="11"/>
        <v>7978.7583385476255</v>
      </c>
      <c r="Q14" s="9">
        <f t="shared" si="12"/>
        <v>8162.2697803342198</v>
      </c>
    </row>
    <row r="15" spans="2:17" x14ac:dyDescent="0.25">
      <c r="C15" s="1" t="s">
        <v>6</v>
      </c>
      <c r="D15" s="9">
        <v>12800</v>
      </c>
      <c r="E15" s="9">
        <f t="shared" ref="E15" si="20">D15*1.015</f>
        <v>12991.999999999998</v>
      </c>
      <c r="F15" s="9">
        <f t="shared" si="1"/>
        <v>13121.919999999998</v>
      </c>
      <c r="G15" s="9">
        <f t="shared" si="2"/>
        <v>13240.017279999996</v>
      </c>
      <c r="H15" s="9">
        <f t="shared" si="3"/>
        <v>13359.177435519994</v>
      </c>
      <c r="I15" s="9">
        <f t="shared" si="4"/>
        <v>13559.565097052793</v>
      </c>
      <c r="J15" s="9">
        <f t="shared" si="5"/>
        <v>13884.99465938206</v>
      </c>
      <c r="K15" s="9">
        <f t="shared" si="6"/>
        <v>14079.38458461341</v>
      </c>
      <c r="L15" s="9">
        <f t="shared" si="7"/>
        <v>14262.416584213383</v>
      </c>
      <c r="M15" s="9">
        <f t="shared" si="8"/>
        <v>14519.140082729224</v>
      </c>
      <c r="N15" s="9">
        <f t="shared" si="9"/>
        <v>14896.637724880184</v>
      </c>
      <c r="O15" s="9">
        <f t="shared" si="10"/>
        <v>15462.70995842563</v>
      </c>
      <c r="P15" s="9">
        <f t="shared" si="11"/>
        <v>15957.516677095251</v>
      </c>
      <c r="Q15" s="9">
        <f t="shared" si="12"/>
        <v>16324.53956066844</v>
      </c>
    </row>
    <row r="16" spans="2:17" x14ac:dyDescent="0.25">
      <c r="B16" t="s">
        <v>11</v>
      </c>
      <c r="C16" t="s">
        <v>5</v>
      </c>
      <c r="D16" s="9">
        <v>12800</v>
      </c>
      <c r="E16" s="9">
        <f t="shared" ref="E16" si="21">D16*1.015</f>
        <v>12991.999999999998</v>
      </c>
      <c r="F16" s="9">
        <f t="shared" si="1"/>
        <v>13121.919999999998</v>
      </c>
      <c r="G16" s="9">
        <f t="shared" si="2"/>
        <v>13240.017279999996</v>
      </c>
      <c r="H16" s="9">
        <f t="shared" si="3"/>
        <v>13359.177435519994</v>
      </c>
      <c r="I16" s="9">
        <f t="shared" si="4"/>
        <v>13559.565097052793</v>
      </c>
      <c r="J16" s="9">
        <f t="shared" si="5"/>
        <v>13884.99465938206</v>
      </c>
      <c r="K16" s="9">
        <f t="shared" si="6"/>
        <v>14079.38458461341</v>
      </c>
      <c r="L16" s="9">
        <f t="shared" si="7"/>
        <v>14262.416584213383</v>
      </c>
      <c r="M16" s="9">
        <f t="shared" si="8"/>
        <v>14519.140082729224</v>
      </c>
      <c r="N16" s="9">
        <f t="shared" si="9"/>
        <v>14896.637724880184</v>
      </c>
      <c r="O16" s="9">
        <f t="shared" si="10"/>
        <v>15462.70995842563</v>
      </c>
      <c r="P16" s="9">
        <f t="shared" si="11"/>
        <v>15957.516677095251</v>
      </c>
      <c r="Q16" s="9">
        <f t="shared" si="12"/>
        <v>16324.53956066844</v>
      </c>
    </row>
    <row r="17" spans="2:17" x14ac:dyDescent="0.25">
      <c r="C17" s="1" t="s">
        <v>6</v>
      </c>
      <c r="D17" s="9">
        <v>25600</v>
      </c>
      <c r="E17" s="9">
        <f t="shared" ref="E17" si="22">D17*1.015</f>
        <v>25983.999999999996</v>
      </c>
      <c r="F17" s="9">
        <f t="shared" si="1"/>
        <v>26243.839999999997</v>
      </c>
      <c r="G17" s="9">
        <f t="shared" si="2"/>
        <v>26480.034559999993</v>
      </c>
      <c r="H17" s="9">
        <f t="shared" si="3"/>
        <v>26718.354871039988</v>
      </c>
      <c r="I17" s="9">
        <f t="shared" si="4"/>
        <v>27119.130194105586</v>
      </c>
      <c r="J17" s="9">
        <f t="shared" si="5"/>
        <v>27769.989318764121</v>
      </c>
      <c r="K17" s="9">
        <f t="shared" si="6"/>
        <v>28158.76916922682</v>
      </c>
      <c r="L17" s="9">
        <f t="shared" si="7"/>
        <v>28524.833168426765</v>
      </c>
      <c r="M17" s="9">
        <f t="shared" si="8"/>
        <v>29038.280165458447</v>
      </c>
      <c r="N17" s="9">
        <f t="shared" si="9"/>
        <v>29793.275449760367</v>
      </c>
      <c r="O17" s="9">
        <f t="shared" si="10"/>
        <v>30925.41991685126</v>
      </c>
      <c r="P17" s="9">
        <f t="shared" si="11"/>
        <v>31915.033354190502</v>
      </c>
      <c r="Q17" s="9">
        <f t="shared" si="12"/>
        <v>32649.079121336879</v>
      </c>
    </row>
    <row r="18" spans="2:17" x14ac:dyDescent="0.25">
      <c r="C18" s="1"/>
      <c r="D18" s="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2:17" x14ac:dyDescent="0.25">
      <c r="B19" s="6" t="s">
        <v>12</v>
      </c>
      <c r="D19" s="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17" x14ac:dyDescent="0.25">
      <c r="B20" t="s">
        <v>13</v>
      </c>
      <c r="C20" t="s">
        <v>5</v>
      </c>
      <c r="D20" s="9">
        <v>4200</v>
      </c>
      <c r="E20" s="9">
        <f>D20*1.015</f>
        <v>4263</v>
      </c>
      <c r="F20" s="9">
        <f t="shared" ref="F20:F23" si="23">E20*1.01</f>
        <v>4305.63</v>
      </c>
      <c r="G20" s="9">
        <f t="shared" si="2"/>
        <v>4344.3806699999996</v>
      </c>
      <c r="H20" s="9">
        <f t="shared" si="3"/>
        <v>4383.480096029999</v>
      </c>
      <c r="I20" s="9">
        <f t="shared" si="4"/>
        <v>4449.2322974704484</v>
      </c>
      <c r="J20" s="9">
        <f t="shared" si="5"/>
        <v>4556.0138726097393</v>
      </c>
      <c r="K20" s="9">
        <f t="shared" si="6"/>
        <v>4619.7980668262753</v>
      </c>
      <c r="L20" s="9">
        <f t="shared" si="7"/>
        <v>4679.8554416950165</v>
      </c>
      <c r="M20" s="9">
        <f t="shared" si="8"/>
        <v>4764.0928396455265</v>
      </c>
      <c r="N20" s="9">
        <f t="shared" si="9"/>
        <v>4887.9592534763106</v>
      </c>
      <c r="O20" s="9">
        <f t="shared" si="10"/>
        <v>5073.7017051084104</v>
      </c>
      <c r="P20" s="9">
        <f t="shared" si="11"/>
        <v>5236.0601596718798</v>
      </c>
      <c r="Q20" s="9">
        <f t="shared" si="12"/>
        <v>5356.4895433443326</v>
      </c>
    </row>
    <row r="21" spans="2:17" x14ac:dyDescent="0.25">
      <c r="C21" s="1" t="s">
        <v>6</v>
      </c>
      <c r="D21" s="9">
        <v>8400</v>
      </c>
      <c r="E21" s="9">
        <f>D21*1.015</f>
        <v>8526</v>
      </c>
      <c r="F21" s="9">
        <f t="shared" si="23"/>
        <v>8611.26</v>
      </c>
      <c r="G21" s="9">
        <f t="shared" si="2"/>
        <v>8688.7613399999991</v>
      </c>
      <c r="H21" s="9">
        <f t="shared" si="3"/>
        <v>8766.960192059998</v>
      </c>
      <c r="I21" s="9">
        <f t="shared" si="4"/>
        <v>8898.4645949408969</v>
      </c>
      <c r="J21" s="9">
        <f t="shared" si="5"/>
        <v>9112.0277452194787</v>
      </c>
      <c r="K21" s="9">
        <f t="shared" si="6"/>
        <v>9239.5961336525506</v>
      </c>
      <c r="L21" s="9">
        <f t="shared" si="7"/>
        <v>9359.7108833900329</v>
      </c>
      <c r="M21" s="9">
        <f t="shared" si="8"/>
        <v>9528.185679291053</v>
      </c>
      <c r="N21" s="9">
        <f t="shared" si="9"/>
        <v>9775.9185069526211</v>
      </c>
      <c r="O21" s="9">
        <f t="shared" si="10"/>
        <v>10147.403410216821</v>
      </c>
      <c r="P21" s="9">
        <f t="shared" si="11"/>
        <v>10472.12031934376</v>
      </c>
      <c r="Q21" s="9">
        <f t="shared" si="12"/>
        <v>10712.979086688665</v>
      </c>
    </row>
    <row r="22" spans="2:17" x14ac:dyDescent="0.25">
      <c r="B22" t="s">
        <v>11</v>
      </c>
      <c r="C22" t="s">
        <v>5</v>
      </c>
      <c r="D22" s="9">
        <v>8400</v>
      </c>
      <c r="E22" s="9">
        <f>D22*1.015</f>
        <v>8526</v>
      </c>
      <c r="F22" s="9">
        <f t="shared" si="23"/>
        <v>8611.26</v>
      </c>
      <c r="G22" s="9">
        <f t="shared" si="2"/>
        <v>8688.7613399999991</v>
      </c>
      <c r="H22" s="9">
        <f t="shared" si="3"/>
        <v>8766.960192059998</v>
      </c>
      <c r="I22" s="9">
        <f t="shared" si="4"/>
        <v>8898.4645949408969</v>
      </c>
      <c r="J22" s="9">
        <f t="shared" si="5"/>
        <v>9112.0277452194787</v>
      </c>
      <c r="K22" s="9">
        <f t="shared" si="6"/>
        <v>9239.5961336525506</v>
      </c>
      <c r="L22" s="9">
        <f t="shared" si="7"/>
        <v>9359.7108833900329</v>
      </c>
      <c r="M22" s="9">
        <f t="shared" si="8"/>
        <v>9528.185679291053</v>
      </c>
      <c r="N22" s="9">
        <f t="shared" si="9"/>
        <v>9775.9185069526211</v>
      </c>
      <c r="O22" s="9">
        <f t="shared" si="10"/>
        <v>10147.403410216821</v>
      </c>
      <c r="P22" s="9">
        <f t="shared" si="11"/>
        <v>10472.12031934376</v>
      </c>
      <c r="Q22" s="9">
        <f t="shared" si="12"/>
        <v>10712.979086688665</v>
      </c>
    </row>
    <row r="23" spans="2:17" x14ac:dyDescent="0.25">
      <c r="C23" s="1" t="s">
        <v>6</v>
      </c>
      <c r="D23" s="9">
        <v>8400</v>
      </c>
      <c r="E23" s="9">
        <f>D23*1.015</f>
        <v>8526</v>
      </c>
      <c r="F23" s="9">
        <f t="shared" si="23"/>
        <v>8611.26</v>
      </c>
      <c r="G23" s="9">
        <f t="shared" si="2"/>
        <v>8688.7613399999991</v>
      </c>
      <c r="H23" s="9">
        <f t="shared" si="3"/>
        <v>8766.960192059998</v>
      </c>
      <c r="I23" s="9">
        <f t="shared" si="4"/>
        <v>8898.4645949408969</v>
      </c>
      <c r="J23" s="9">
        <f t="shared" si="5"/>
        <v>9112.0277452194787</v>
      </c>
      <c r="K23" s="9">
        <f t="shared" si="6"/>
        <v>9239.5961336525506</v>
      </c>
      <c r="L23" s="9">
        <f t="shared" si="7"/>
        <v>9359.7108833900329</v>
      </c>
      <c r="M23" s="9">
        <f t="shared" si="8"/>
        <v>9528.185679291053</v>
      </c>
      <c r="N23" s="9">
        <f t="shared" si="9"/>
        <v>9775.9185069526211</v>
      </c>
      <c r="O23" s="9">
        <f t="shared" si="10"/>
        <v>10147.403410216821</v>
      </c>
      <c r="P23" s="9">
        <f t="shared" si="11"/>
        <v>10472.12031934376</v>
      </c>
      <c r="Q23" s="9">
        <f t="shared" si="12"/>
        <v>10712.979086688665</v>
      </c>
    </row>
    <row r="24" spans="2:17" x14ac:dyDescent="0.25">
      <c r="C24" s="1"/>
      <c r="D24" s="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2:17" x14ac:dyDescent="0.25">
      <c r="B25" s="3" t="s">
        <v>14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17" x14ac:dyDescent="0.25">
      <c r="B26" s="6" t="s">
        <v>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2:17" x14ac:dyDescent="0.25">
      <c r="B27" t="s">
        <v>4</v>
      </c>
      <c r="C27" t="s">
        <v>5</v>
      </c>
      <c r="D27" s="9">
        <v>200</v>
      </c>
      <c r="E27" s="9">
        <f t="shared" ref="E27:E38" si="24">D27*1.015</f>
        <v>202.99999999999997</v>
      </c>
      <c r="F27" s="9">
        <f t="shared" ref="F27:F38" si="25">E27*1.01</f>
        <v>205.02999999999997</v>
      </c>
      <c r="G27" s="9">
        <f t="shared" si="2"/>
        <v>206.87526999999994</v>
      </c>
      <c r="H27" s="9">
        <f t="shared" si="3"/>
        <v>208.73714742999991</v>
      </c>
      <c r="I27" s="9">
        <f t="shared" si="4"/>
        <v>211.86820464144989</v>
      </c>
      <c r="J27" s="9">
        <f t="shared" si="5"/>
        <v>216.9530415528447</v>
      </c>
      <c r="K27" s="9">
        <f t="shared" si="6"/>
        <v>219.99038413458453</v>
      </c>
      <c r="L27" s="9">
        <f t="shared" si="7"/>
        <v>222.8502591283341</v>
      </c>
      <c r="M27" s="9">
        <f t="shared" si="8"/>
        <v>226.86156379264412</v>
      </c>
      <c r="N27" s="9">
        <f t="shared" si="9"/>
        <v>232.75996445125287</v>
      </c>
      <c r="O27" s="9">
        <f t="shared" si="10"/>
        <v>241.60484310040047</v>
      </c>
      <c r="P27" s="9">
        <f t="shared" si="11"/>
        <v>249.3361980796133</v>
      </c>
      <c r="Q27" s="9">
        <f t="shared" si="12"/>
        <v>255.07093063544437</v>
      </c>
    </row>
    <row r="28" spans="2:17" x14ac:dyDescent="0.25">
      <c r="C28" s="1" t="s">
        <v>6</v>
      </c>
      <c r="D28" s="9">
        <v>400</v>
      </c>
      <c r="E28" s="9">
        <f t="shared" si="24"/>
        <v>405.99999999999994</v>
      </c>
      <c r="F28" s="9">
        <f t="shared" si="25"/>
        <v>410.05999999999995</v>
      </c>
      <c r="G28" s="9">
        <f t="shared" si="2"/>
        <v>413.75053999999989</v>
      </c>
      <c r="H28" s="9">
        <f t="shared" si="3"/>
        <v>417.47429485999982</v>
      </c>
      <c r="I28" s="9">
        <f t="shared" si="4"/>
        <v>423.73640928289979</v>
      </c>
      <c r="J28" s="9">
        <f t="shared" si="5"/>
        <v>433.90608310568939</v>
      </c>
      <c r="K28" s="9">
        <f t="shared" si="6"/>
        <v>439.98076826916906</v>
      </c>
      <c r="L28" s="9">
        <f t="shared" si="7"/>
        <v>445.7005182566682</v>
      </c>
      <c r="M28" s="9">
        <f t="shared" si="8"/>
        <v>453.72312758528824</v>
      </c>
      <c r="N28" s="9">
        <f t="shared" si="9"/>
        <v>465.51992890250574</v>
      </c>
      <c r="O28" s="9">
        <f t="shared" si="10"/>
        <v>483.20968620080095</v>
      </c>
      <c r="P28" s="9">
        <f t="shared" si="11"/>
        <v>498.67239615922659</v>
      </c>
      <c r="Q28" s="9">
        <f t="shared" si="12"/>
        <v>510.14186127088874</v>
      </c>
    </row>
    <row r="29" spans="2:17" x14ac:dyDescent="0.25">
      <c r="B29" t="s">
        <v>7</v>
      </c>
      <c r="C29" t="s">
        <v>5</v>
      </c>
      <c r="D29" s="9">
        <v>400</v>
      </c>
      <c r="E29" s="9">
        <f t="shared" si="24"/>
        <v>405.99999999999994</v>
      </c>
      <c r="F29" s="9">
        <f t="shared" si="25"/>
        <v>410.05999999999995</v>
      </c>
      <c r="G29" s="9">
        <f t="shared" si="2"/>
        <v>413.75053999999989</v>
      </c>
      <c r="H29" s="9">
        <f t="shared" si="3"/>
        <v>417.47429485999982</v>
      </c>
      <c r="I29" s="9">
        <f t="shared" si="4"/>
        <v>423.73640928289979</v>
      </c>
      <c r="J29" s="9">
        <f t="shared" si="5"/>
        <v>433.90608310568939</v>
      </c>
      <c r="K29" s="9">
        <f t="shared" si="6"/>
        <v>439.98076826916906</v>
      </c>
      <c r="L29" s="9">
        <f t="shared" si="7"/>
        <v>445.7005182566682</v>
      </c>
      <c r="M29" s="9">
        <f t="shared" si="8"/>
        <v>453.72312758528824</v>
      </c>
      <c r="N29" s="9">
        <f t="shared" si="9"/>
        <v>465.51992890250574</v>
      </c>
      <c r="O29" s="9">
        <f t="shared" si="10"/>
        <v>483.20968620080095</v>
      </c>
      <c r="P29" s="9">
        <f t="shared" si="11"/>
        <v>498.67239615922659</v>
      </c>
      <c r="Q29" s="9">
        <f t="shared" si="12"/>
        <v>510.14186127088874</v>
      </c>
    </row>
    <row r="30" spans="2:17" x14ac:dyDescent="0.25">
      <c r="C30" s="1" t="s">
        <v>6</v>
      </c>
      <c r="D30" s="9">
        <v>800</v>
      </c>
      <c r="E30" s="9">
        <f t="shared" si="24"/>
        <v>811.99999999999989</v>
      </c>
      <c r="F30" s="9">
        <f t="shared" si="25"/>
        <v>820.11999999999989</v>
      </c>
      <c r="G30" s="9">
        <f t="shared" si="2"/>
        <v>827.50107999999977</v>
      </c>
      <c r="H30" s="9">
        <f t="shared" si="3"/>
        <v>834.94858971999963</v>
      </c>
      <c r="I30" s="9">
        <f t="shared" si="4"/>
        <v>847.47281856579957</v>
      </c>
      <c r="J30" s="9">
        <f t="shared" si="5"/>
        <v>867.81216621137878</v>
      </c>
      <c r="K30" s="9">
        <f t="shared" si="6"/>
        <v>879.96153653833812</v>
      </c>
      <c r="L30" s="9">
        <f t="shared" si="7"/>
        <v>891.40103651333641</v>
      </c>
      <c r="M30" s="9">
        <f t="shared" si="8"/>
        <v>907.44625517057648</v>
      </c>
      <c r="N30" s="9">
        <f t="shared" si="9"/>
        <v>931.03985780501148</v>
      </c>
      <c r="O30" s="9">
        <f t="shared" si="10"/>
        <v>966.41937240160189</v>
      </c>
      <c r="P30" s="9">
        <f t="shared" si="11"/>
        <v>997.34479231845319</v>
      </c>
      <c r="Q30" s="9">
        <f t="shared" si="12"/>
        <v>1020.2837225417775</v>
      </c>
    </row>
    <row r="31" spans="2:17" x14ac:dyDescent="0.25">
      <c r="B31" t="s">
        <v>8</v>
      </c>
      <c r="C31" t="s">
        <v>5</v>
      </c>
      <c r="D31" s="9">
        <v>800</v>
      </c>
      <c r="E31" s="9">
        <f t="shared" si="24"/>
        <v>811.99999999999989</v>
      </c>
      <c r="F31" s="9">
        <f t="shared" si="25"/>
        <v>820.11999999999989</v>
      </c>
      <c r="G31" s="9">
        <f t="shared" si="2"/>
        <v>827.50107999999977</v>
      </c>
      <c r="H31" s="9">
        <f t="shared" si="3"/>
        <v>834.94858971999963</v>
      </c>
      <c r="I31" s="9">
        <f t="shared" si="4"/>
        <v>847.47281856579957</v>
      </c>
      <c r="J31" s="9">
        <f t="shared" si="5"/>
        <v>867.81216621137878</v>
      </c>
      <c r="K31" s="9">
        <f t="shared" si="6"/>
        <v>879.96153653833812</v>
      </c>
      <c r="L31" s="9">
        <f t="shared" si="7"/>
        <v>891.40103651333641</v>
      </c>
      <c r="M31" s="9">
        <f t="shared" si="8"/>
        <v>907.44625517057648</v>
      </c>
      <c r="N31" s="9">
        <f t="shared" si="9"/>
        <v>931.03985780501148</v>
      </c>
      <c r="O31" s="9">
        <f t="shared" si="10"/>
        <v>966.41937240160189</v>
      </c>
      <c r="P31" s="9">
        <f t="shared" si="11"/>
        <v>997.34479231845319</v>
      </c>
      <c r="Q31" s="9">
        <f t="shared" si="12"/>
        <v>1020.2837225417775</v>
      </c>
    </row>
    <row r="32" spans="2:17" x14ac:dyDescent="0.25">
      <c r="C32" s="1" t="s">
        <v>6</v>
      </c>
      <c r="D32" s="9">
        <v>1600</v>
      </c>
      <c r="E32" s="9">
        <f t="shared" si="24"/>
        <v>1623.9999999999998</v>
      </c>
      <c r="F32" s="9">
        <f t="shared" si="25"/>
        <v>1640.2399999999998</v>
      </c>
      <c r="G32" s="9">
        <f t="shared" si="2"/>
        <v>1655.0021599999995</v>
      </c>
      <c r="H32" s="9">
        <f t="shared" si="3"/>
        <v>1669.8971794399993</v>
      </c>
      <c r="I32" s="9">
        <f t="shared" si="4"/>
        <v>1694.9456371315991</v>
      </c>
      <c r="J32" s="9">
        <f t="shared" si="5"/>
        <v>1735.6243324227576</v>
      </c>
      <c r="K32" s="9">
        <f t="shared" si="6"/>
        <v>1759.9230730766762</v>
      </c>
      <c r="L32" s="9">
        <f t="shared" si="7"/>
        <v>1782.8020730266728</v>
      </c>
      <c r="M32" s="9">
        <f t="shared" si="8"/>
        <v>1814.892510341153</v>
      </c>
      <c r="N32" s="9">
        <f t="shared" si="9"/>
        <v>1862.079715610023</v>
      </c>
      <c r="O32" s="9">
        <f t="shared" si="10"/>
        <v>1932.8387448032038</v>
      </c>
      <c r="P32" s="9">
        <f t="shared" si="11"/>
        <v>1994.6895846369064</v>
      </c>
      <c r="Q32" s="9">
        <f t="shared" si="12"/>
        <v>2040.567445083555</v>
      </c>
    </row>
    <row r="33" spans="2:17" x14ac:dyDescent="0.25">
      <c r="B33" t="s">
        <v>9</v>
      </c>
      <c r="C33" t="s">
        <v>5</v>
      </c>
      <c r="D33" s="9">
        <v>1600</v>
      </c>
      <c r="E33" s="9">
        <f t="shared" si="24"/>
        <v>1623.9999999999998</v>
      </c>
      <c r="F33" s="9">
        <f t="shared" si="25"/>
        <v>1640.2399999999998</v>
      </c>
      <c r="G33" s="9">
        <f t="shared" si="2"/>
        <v>1655.0021599999995</v>
      </c>
      <c r="H33" s="9">
        <f t="shared" si="3"/>
        <v>1669.8971794399993</v>
      </c>
      <c r="I33" s="9">
        <f t="shared" si="4"/>
        <v>1694.9456371315991</v>
      </c>
      <c r="J33" s="9">
        <f t="shared" si="5"/>
        <v>1735.6243324227576</v>
      </c>
      <c r="K33" s="9">
        <f t="shared" si="6"/>
        <v>1759.9230730766762</v>
      </c>
      <c r="L33" s="9">
        <f t="shared" si="7"/>
        <v>1782.8020730266728</v>
      </c>
      <c r="M33" s="9">
        <f t="shared" si="8"/>
        <v>1814.892510341153</v>
      </c>
      <c r="N33" s="9">
        <f t="shared" si="9"/>
        <v>1862.079715610023</v>
      </c>
      <c r="O33" s="9">
        <f t="shared" si="10"/>
        <v>1932.8387448032038</v>
      </c>
      <c r="P33" s="9">
        <f t="shared" si="11"/>
        <v>1994.6895846369064</v>
      </c>
      <c r="Q33" s="9">
        <f t="shared" si="12"/>
        <v>2040.567445083555</v>
      </c>
    </row>
    <row r="34" spans="2:17" x14ac:dyDescent="0.25">
      <c r="C34" s="1" t="s">
        <v>6</v>
      </c>
      <c r="D34" s="9">
        <v>3200</v>
      </c>
      <c r="E34" s="9">
        <f t="shared" si="24"/>
        <v>3247.9999999999995</v>
      </c>
      <c r="F34" s="9">
        <f t="shared" si="25"/>
        <v>3280.4799999999996</v>
      </c>
      <c r="G34" s="9">
        <f t="shared" si="2"/>
        <v>3310.0043199999991</v>
      </c>
      <c r="H34" s="9">
        <f t="shared" si="3"/>
        <v>3339.7943588799985</v>
      </c>
      <c r="I34" s="9">
        <f t="shared" si="4"/>
        <v>3389.8912742631983</v>
      </c>
      <c r="J34" s="9">
        <f t="shared" si="5"/>
        <v>3471.2486648455151</v>
      </c>
      <c r="K34" s="9">
        <f t="shared" si="6"/>
        <v>3519.8461461533525</v>
      </c>
      <c r="L34" s="9">
        <f t="shared" si="7"/>
        <v>3565.6041460533456</v>
      </c>
      <c r="M34" s="9">
        <f t="shared" si="8"/>
        <v>3629.7850206823059</v>
      </c>
      <c r="N34" s="9">
        <f t="shared" si="9"/>
        <v>3724.1594312200459</v>
      </c>
      <c r="O34" s="9">
        <f t="shared" si="10"/>
        <v>3865.6774896064076</v>
      </c>
      <c r="P34" s="9">
        <f t="shared" si="11"/>
        <v>3989.3791692738127</v>
      </c>
      <c r="Q34" s="9">
        <f t="shared" si="12"/>
        <v>4081.1348901671099</v>
      </c>
    </row>
    <row r="35" spans="2:17" x14ac:dyDescent="0.25">
      <c r="B35" t="s">
        <v>15</v>
      </c>
      <c r="C35" t="s">
        <v>5</v>
      </c>
      <c r="D35" s="9">
        <v>3200</v>
      </c>
      <c r="E35" s="9">
        <f t="shared" si="24"/>
        <v>3247.9999999999995</v>
      </c>
      <c r="F35" s="9">
        <f t="shared" si="25"/>
        <v>3280.4799999999996</v>
      </c>
      <c r="G35" s="9">
        <f t="shared" si="2"/>
        <v>3310.0043199999991</v>
      </c>
      <c r="H35" s="9">
        <f t="shared" si="3"/>
        <v>3339.7943588799985</v>
      </c>
      <c r="I35" s="9">
        <f t="shared" si="4"/>
        <v>3389.8912742631983</v>
      </c>
      <c r="J35" s="9">
        <f t="shared" si="5"/>
        <v>3471.2486648455151</v>
      </c>
      <c r="K35" s="9">
        <f t="shared" si="6"/>
        <v>3519.8461461533525</v>
      </c>
      <c r="L35" s="9">
        <f t="shared" si="7"/>
        <v>3565.6041460533456</v>
      </c>
      <c r="M35" s="9">
        <f t="shared" si="8"/>
        <v>3629.7850206823059</v>
      </c>
      <c r="N35" s="9">
        <f t="shared" si="9"/>
        <v>3724.1594312200459</v>
      </c>
      <c r="O35" s="9">
        <f t="shared" si="10"/>
        <v>3865.6774896064076</v>
      </c>
      <c r="P35" s="9">
        <f t="shared" si="11"/>
        <v>3989.3791692738127</v>
      </c>
      <c r="Q35" s="9">
        <f t="shared" si="12"/>
        <v>4081.1348901671099</v>
      </c>
    </row>
    <row r="36" spans="2:17" x14ac:dyDescent="0.25">
      <c r="C36" s="1" t="s">
        <v>6</v>
      </c>
      <c r="D36" s="9">
        <v>6400</v>
      </c>
      <c r="E36" s="9">
        <f t="shared" si="24"/>
        <v>6495.9999999999991</v>
      </c>
      <c r="F36" s="9">
        <f t="shared" si="25"/>
        <v>6560.9599999999991</v>
      </c>
      <c r="G36" s="9">
        <f t="shared" si="2"/>
        <v>6620.0086399999982</v>
      </c>
      <c r="H36" s="9">
        <f t="shared" si="3"/>
        <v>6679.5887177599971</v>
      </c>
      <c r="I36" s="9">
        <f t="shared" si="4"/>
        <v>6779.7825485263966</v>
      </c>
      <c r="J36" s="9">
        <f t="shared" si="5"/>
        <v>6942.4973296910302</v>
      </c>
      <c r="K36" s="9">
        <f t="shared" si="6"/>
        <v>7039.692292306705</v>
      </c>
      <c r="L36" s="9">
        <f t="shared" si="7"/>
        <v>7131.2082921066913</v>
      </c>
      <c r="M36" s="9">
        <f t="shared" si="8"/>
        <v>7259.5700413646118</v>
      </c>
      <c r="N36" s="9">
        <f t="shared" si="9"/>
        <v>7448.3188624400918</v>
      </c>
      <c r="O36" s="9">
        <f t="shared" si="10"/>
        <v>7731.3549792128151</v>
      </c>
      <c r="P36" s="9">
        <f t="shared" si="11"/>
        <v>7978.7583385476255</v>
      </c>
      <c r="Q36" s="9">
        <f t="shared" si="12"/>
        <v>8162.2697803342198</v>
      </c>
    </row>
    <row r="37" spans="2:17" x14ac:dyDescent="0.25">
      <c r="B37" s="2" t="s">
        <v>16</v>
      </c>
      <c r="C37" t="s">
        <v>5</v>
      </c>
      <c r="D37" s="9">
        <v>6400</v>
      </c>
      <c r="E37" s="9">
        <f t="shared" si="24"/>
        <v>6495.9999999999991</v>
      </c>
      <c r="F37" s="9">
        <f t="shared" si="25"/>
        <v>6560.9599999999991</v>
      </c>
      <c r="G37" s="9">
        <f t="shared" si="2"/>
        <v>6620.0086399999982</v>
      </c>
      <c r="H37" s="9">
        <f t="shared" si="3"/>
        <v>6679.5887177599971</v>
      </c>
      <c r="I37" s="9">
        <f t="shared" si="4"/>
        <v>6779.7825485263966</v>
      </c>
      <c r="J37" s="9">
        <f t="shared" si="5"/>
        <v>6942.4973296910302</v>
      </c>
      <c r="K37" s="9">
        <f t="shared" si="6"/>
        <v>7039.692292306705</v>
      </c>
      <c r="L37" s="9">
        <f t="shared" si="7"/>
        <v>7131.2082921066913</v>
      </c>
      <c r="M37" s="9">
        <f t="shared" si="8"/>
        <v>7259.5700413646118</v>
      </c>
      <c r="N37" s="9">
        <f t="shared" si="9"/>
        <v>7448.3188624400918</v>
      </c>
      <c r="O37" s="9">
        <f t="shared" si="10"/>
        <v>7731.3549792128151</v>
      </c>
      <c r="P37" s="9">
        <f t="shared" si="11"/>
        <v>7978.7583385476255</v>
      </c>
      <c r="Q37" s="9">
        <f t="shared" si="12"/>
        <v>8162.2697803342198</v>
      </c>
    </row>
    <row r="38" spans="2:17" x14ac:dyDescent="0.25">
      <c r="C38" s="1" t="s">
        <v>6</v>
      </c>
      <c r="D38" s="9">
        <v>12800</v>
      </c>
      <c r="E38" s="9">
        <f t="shared" si="24"/>
        <v>12991.999999999998</v>
      </c>
      <c r="F38" s="9">
        <f t="shared" si="25"/>
        <v>13121.919999999998</v>
      </c>
      <c r="G38" s="9">
        <f t="shared" si="2"/>
        <v>13240.017279999996</v>
      </c>
      <c r="H38" s="9">
        <f t="shared" si="3"/>
        <v>13359.177435519994</v>
      </c>
      <c r="I38" s="9">
        <f t="shared" si="4"/>
        <v>13559.565097052793</v>
      </c>
      <c r="J38" s="9">
        <f t="shared" si="5"/>
        <v>13884.99465938206</v>
      </c>
      <c r="K38" s="9">
        <f t="shared" si="6"/>
        <v>14079.38458461341</v>
      </c>
      <c r="L38" s="9">
        <f t="shared" si="7"/>
        <v>14262.416584213383</v>
      </c>
      <c r="M38" s="9">
        <f t="shared" si="8"/>
        <v>14519.140082729224</v>
      </c>
      <c r="N38" s="9">
        <f t="shared" si="9"/>
        <v>14896.637724880184</v>
      </c>
      <c r="O38" s="9">
        <f t="shared" si="10"/>
        <v>15462.70995842563</v>
      </c>
      <c r="P38" s="9">
        <f t="shared" si="11"/>
        <v>15957.516677095251</v>
      </c>
      <c r="Q38" s="9">
        <f t="shared" si="12"/>
        <v>16324.53956066844</v>
      </c>
    </row>
    <row r="39" spans="2:17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2:17" x14ac:dyDescent="0.25">
      <c r="B40" s="6" t="s">
        <v>12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2:17" x14ac:dyDescent="0.25">
      <c r="C41" t="s">
        <v>5</v>
      </c>
      <c r="D41" s="9">
        <v>2100</v>
      </c>
      <c r="E41" s="9">
        <f>D41*1.015</f>
        <v>2131.5</v>
      </c>
      <c r="F41" s="9">
        <f t="shared" ref="F41:F42" si="26">E41*1.01</f>
        <v>2152.8150000000001</v>
      </c>
      <c r="G41" s="9">
        <f t="shared" si="2"/>
        <v>2172.1903349999998</v>
      </c>
      <c r="H41" s="9">
        <f t="shared" si="3"/>
        <v>2191.7400480149995</v>
      </c>
      <c r="I41" s="9">
        <f t="shared" si="4"/>
        <v>2224.6161487352242</v>
      </c>
      <c r="J41" s="9">
        <f t="shared" si="5"/>
        <v>2278.0069363048697</v>
      </c>
      <c r="K41" s="9">
        <f t="shared" si="6"/>
        <v>2309.8990334131377</v>
      </c>
      <c r="L41" s="9">
        <f t="shared" si="7"/>
        <v>2339.9277208475082</v>
      </c>
      <c r="M41" s="9">
        <f t="shared" si="8"/>
        <v>2382.0464198227633</v>
      </c>
      <c r="N41" s="9">
        <f t="shared" si="9"/>
        <v>2443.9796267381553</v>
      </c>
      <c r="O41" s="9">
        <f t="shared" si="10"/>
        <v>2536.8508525542052</v>
      </c>
      <c r="P41" s="9">
        <f t="shared" si="11"/>
        <v>2618.0300798359399</v>
      </c>
      <c r="Q41" s="9">
        <f t="shared" si="12"/>
        <v>2678.2447716721663</v>
      </c>
    </row>
    <row r="42" spans="2:17" x14ac:dyDescent="0.25">
      <c r="C42" s="1" t="s">
        <v>6</v>
      </c>
      <c r="D42" s="9">
        <v>4200</v>
      </c>
      <c r="E42" s="9">
        <f>D42*1.015</f>
        <v>4263</v>
      </c>
      <c r="F42" s="9">
        <f t="shared" si="26"/>
        <v>4305.63</v>
      </c>
      <c r="G42" s="9">
        <f t="shared" si="2"/>
        <v>4344.3806699999996</v>
      </c>
      <c r="H42" s="9">
        <f t="shared" si="3"/>
        <v>4383.480096029999</v>
      </c>
      <c r="I42" s="9">
        <f t="shared" si="4"/>
        <v>4449.2322974704484</v>
      </c>
      <c r="J42" s="9">
        <f t="shared" si="5"/>
        <v>4556.0138726097393</v>
      </c>
      <c r="K42" s="9">
        <f t="shared" si="6"/>
        <v>4619.7980668262753</v>
      </c>
      <c r="L42" s="9">
        <f t="shared" si="7"/>
        <v>4679.8554416950165</v>
      </c>
      <c r="M42" s="9">
        <f t="shared" si="8"/>
        <v>4764.0928396455265</v>
      </c>
      <c r="N42" s="9">
        <f t="shared" si="9"/>
        <v>4887.9592534763106</v>
      </c>
      <c r="O42" s="9">
        <f t="shared" si="10"/>
        <v>5073.7017051084104</v>
      </c>
      <c r="P42" s="9">
        <f t="shared" si="11"/>
        <v>5236.0601596718798</v>
      </c>
      <c r="Q42" s="9">
        <f t="shared" si="12"/>
        <v>5356.4895433443326</v>
      </c>
    </row>
    <row r="43" spans="2:17" x14ac:dyDescent="0.25"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2:17" x14ac:dyDescent="0.25">
      <c r="B44" s="3" t="s">
        <v>17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2:17" x14ac:dyDescent="0.25">
      <c r="B45" s="6" t="s">
        <v>3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2:17" x14ac:dyDescent="0.25">
      <c r="B46" t="s">
        <v>4</v>
      </c>
      <c r="C46" t="s">
        <v>5</v>
      </c>
      <c r="D46" s="9">
        <v>200</v>
      </c>
      <c r="E46" s="9">
        <f t="shared" ref="E46" si="27">D46*1.015</f>
        <v>202.99999999999997</v>
      </c>
      <c r="F46" s="9">
        <f t="shared" ref="F46:F57" si="28">E46*1.01</f>
        <v>205.02999999999997</v>
      </c>
      <c r="G46" s="9">
        <f t="shared" si="2"/>
        <v>206.87526999999994</v>
      </c>
      <c r="H46" s="9">
        <f t="shared" si="3"/>
        <v>208.73714742999991</v>
      </c>
      <c r="I46" s="9">
        <f t="shared" si="4"/>
        <v>211.86820464144989</v>
      </c>
      <c r="J46" s="9">
        <f t="shared" si="5"/>
        <v>216.9530415528447</v>
      </c>
      <c r="K46" s="9">
        <f t="shared" si="6"/>
        <v>219.99038413458453</v>
      </c>
      <c r="L46" s="9">
        <f t="shared" si="7"/>
        <v>222.8502591283341</v>
      </c>
      <c r="M46" s="9">
        <f t="shared" si="8"/>
        <v>226.86156379264412</v>
      </c>
      <c r="N46" s="9">
        <f t="shared" si="9"/>
        <v>232.75996445125287</v>
      </c>
      <c r="O46" s="9">
        <f t="shared" si="10"/>
        <v>241.60484310040047</v>
      </c>
      <c r="P46" s="9">
        <f t="shared" si="11"/>
        <v>249.3361980796133</v>
      </c>
      <c r="Q46" s="9">
        <f t="shared" si="12"/>
        <v>255.07093063544437</v>
      </c>
    </row>
    <row r="47" spans="2:17" x14ac:dyDescent="0.25">
      <c r="C47" s="1" t="s">
        <v>6</v>
      </c>
      <c r="D47" s="9">
        <v>200</v>
      </c>
      <c r="E47" s="9">
        <f t="shared" ref="E47" si="29">D47*1.015</f>
        <v>202.99999999999997</v>
      </c>
      <c r="F47" s="9">
        <f t="shared" si="28"/>
        <v>205.02999999999997</v>
      </c>
      <c r="G47" s="9">
        <f t="shared" si="2"/>
        <v>206.87526999999994</v>
      </c>
      <c r="H47" s="9">
        <f t="shared" si="3"/>
        <v>208.73714742999991</v>
      </c>
      <c r="I47" s="9">
        <f t="shared" si="4"/>
        <v>211.86820464144989</v>
      </c>
      <c r="J47" s="9">
        <f t="shared" si="5"/>
        <v>216.9530415528447</v>
      </c>
      <c r="K47" s="9">
        <f t="shared" si="6"/>
        <v>219.99038413458453</v>
      </c>
      <c r="L47" s="9">
        <f t="shared" si="7"/>
        <v>222.8502591283341</v>
      </c>
      <c r="M47" s="9">
        <f t="shared" si="8"/>
        <v>226.86156379264412</v>
      </c>
      <c r="N47" s="9">
        <f t="shared" si="9"/>
        <v>232.75996445125287</v>
      </c>
      <c r="O47" s="9">
        <f t="shared" si="10"/>
        <v>241.60484310040047</v>
      </c>
      <c r="P47" s="9">
        <f t="shared" si="11"/>
        <v>249.3361980796133</v>
      </c>
      <c r="Q47" s="9">
        <f t="shared" si="12"/>
        <v>255.07093063544437</v>
      </c>
    </row>
    <row r="48" spans="2:17" x14ac:dyDescent="0.25">
      <c r="B48" t="s">
        <v>7</v>
      </c>
      <c r="C48" t="s">
        <v>5</v>
      </c>
      <c r="D48" s="9">
        <v>200</v>
      </c>
      <c r="E48" s="9">
        <f t="shared" ref="E48" si="30">D48*1.015</f>
        <v>202.99999999999997</v>
      </c>
      <c r="F48" s="9">
        <f t="shared" si="28"/>
        <v>205.02999999999997</v>
      </c>
      <c r="G48" s="9">
        <f t="shared" si="2"/>
        <v>206.87526999999994</v>
      </c>
      <c r="H48" s="9">
        <f t="shared" si="3"/>
        <v>208.73714742999991</v>
      </c>
      <c r="I48" s="9">
        <f t="shared" si="4"/>
        <v>211.86820464144989</v>
      </c>
      <c r="J48" s="9">
        <f t="shared" si="5"/>
        <v>216.9530415528447</v>
      </c>
      <c r="K48" s="9">
        <f t="shared" si="6"/>
        <v>219.99038413458453</v>
      </c>
      <c r="L48" s="9">
        <f t="shared" si="7"/>
        <v>222.8502591283341</v>
      </c>
      <c r="M48" s="9">
        <f t="shared" si="8"/>
        <v>226.86156379264412</v>
      </c>
      <c r="N48" s="9">
        <f t="shared" si="9"/>
        <v>232.75996445125287</v>
      </c>
      <c r="O48" s="9">
        <f t="shared" si="10"/>
        <v>241.60484310040047</v>
      </c>
      <c r="P48" s="9">
        <f t="shared" si="11"/>
        <v>249.3361980796133</v>
      </c>
      <c r="Q48" s="9">
        <f t="shared" si="12"/>
        <v>255.07093063544437</v>
      </c>
    </row>
    <row r="49" spans="2:17" x14ac:dyDescent="0.25">
      <c r="C49" s="1" t="s">
        <v>6</v>
      </c>
      <c r="D49" s="9">
        <v>400</v>
      </c>
      <c r="E49" s="9">
        <f t="shared" ref="E49" si="31">D49*1.015</f>
        <v>405.99999999999994</v>
      </c>
      <c r="F49" s="9">
        <f t="shared" si="28"/>
        <v>410.05999999999995</v>
      </c>
      <c r="G49" s="9">
        <f t="shared" si="2"/>
        <v>413.75053999999989</v>
      </c>
      <c r="H49" s="9">
        <f t="shared" si="3"/>
        <v>417.47429485999982</v>
      </c>
      <c r="I49" s="9">
        <f t="shared" si="4"/>
        <v>423.73640928289979</v>
      </c>
      <c r="J49" s="9">
        <f t="shared" si="5"/>
        <v>433.90608310568939</v>
      </c>
      <c r="K49" s="9">
        <f t="shared" si="6"/>
        <v>439.98076826916906</v>
      </c>
      <c r="L49" s="9">
        <f t="shared" si="7"/>
        <v>445.7005182566682</v>
      </c>
      <c r="M49" s="9">
        <f t="shared" si="8"/>
        <v>453.72312758528824</v>
      </c>
      <c r="N49" s="9">
        <f t="shared" si="9"/>
        <v>465.51992890250574</v>
      </c>
      <c r="O49" s="9">
        <f t="shared" si="10"/>
        <v>483.20968620080095</v>
      </c>
      <c r="P49" s="9">
        <f t="shared" si="11"/>
        <v>498.67239615922659</v>
      </c>
      <c r="Q49" s="9">
        <f t="shared" si="12"/>
        <v>510.14186127088874</v>
      </c>
    </row>
    <row r="50" spans="2:17" x14ac:dyDescent="0.25">
      <c r="B50" t="s">
        <v>8</v>
      </c>
      <c r="C50" t="s">
        <v>5</v>
      </c>
      <c r="D50" s="9">
        <v>400</v>
      </c>
      <c r="E50" s="9">
        <f t="shared" ref="E50" si="32">D50*1.015</f>
        <v>405.99999999999994</v>
      </c>
      <c r="F50" s="9">
        <f t="shared" si="28"/>
        <v>410.05999999999995</v>
      </c>
      <c r="G50" s="9">
        <f t="shared" si="2"/>
        <v>413.75053999999989</v>
      </c>
      <c r="H50" s="9">
        <f t="shared" si="3"/>
        <v>417.47429485999982</v>
      </c>
      <c r="I50" s="9">
        <f t="shared" si="4"/>
        <v>423.73640928289979</v>
      </c>
      <c r="J50" s="9">
        <f t="shared" si="5"/>
        <v>433.90608310568939</v>
      </c>
      <c r="K50" s="9">
        <f t="shared" si="6"/>
        <v>439.98076826916906</v>
      </c>
      <c r="L50" s="9">
        <f t="shared" si="7"/>
        <v>445.7005182566682</v>
      </c>
      <c r="M50" s="9">
        <f t="shared" si="8"/>
        <v>453.72312758528824</v>
      </c>
      <c r="N50" s="9">
        <f t="shared" si="9"/>
        <v>465.51992890250574</v>
      </c>
      <c r="O50" s="9">
        <f t="shared" si="10"/>
        <v>483.20968620080095</v>
      </c>
      <c r="P50" s="9">
        <f t="shared" si="11"/>
        <v>498.67239615922659</v>
      </c>
      <c r="Q50" s="9">
        <f t="shared" si="12"/>
        <v>510.14186127088874</v>
      </c>
    </row>
    <row r="51" spans="2:17" x14ac:dyDescent="0.25">
      <c r="C51" s="1" t="s">
        <v>6</v>
      </c>
      <c r="D51" s="9">
        <v>800</v>
      </c>
      <c r="E51" s="9">
        <f t="shared" ref="E51" si="33">D51*1.015</f>
        <v>811.99999999999989</v>
      </c>
      <c r="F51" s="9">
        <f t="shared" si="28"/>
        <v>820.11999999999989</v>
      </c>
      <c r="G51" s="9">
        <f t="shared" si="2"/>
        <v>827.50107999999977</v>
      </c>
      <c r="H51" s="9">
        <f t="shared" si="3"/>
        <v>834.94858971999963</v>
      </c>
      <c r="I51" s="9">
        <f t="shared" si="4"/>
        <v>847.47281856579957</v>
      </c>
      <c r="J51" s="9">
        <f t="shared" si="5"/>
        <v>867.81216621137878</v>
      </c>
      <c r="K51" s="9">
        <f t="shared" si="6"/>
        <v>879.96153653833812</v>
      </c>
      <c r="L51" s="9">
        <f t="shared" si="7"/>
        <v>891.40103651333641</v>
      </c>
      <c r="M51" s="9">
        <f t="shared" si="8"/>
        <v>907.44625517057648</v>
      </c>
      <c r="N51" s="9">
        <f t="shared" si="9"/>
        <v>931.03985780501148</v>
      </c>
      <c r="O51" s="9">
        <f t="shared" si="10"/>
        <v>966.41937240160189</v>
      </c>
      <c r="P51" s="9">
        <f t="shared" si="11"/>
        <v>997.34479231845319</v>
      </c>
      <c r="Q51" s="9">
        <f t="shared" si="12"/>
        <v>1020.2837225417775</v>
      </c>
    </row>
    <row r="52" spans="2:17" x14ac:dyDescent="0.25">
      <c r="B52" t="s">
        <v>9</v>
      </c>
      <c r="C52" t="s">
        <v>5</v>
      </c>
      <c r="D52" s="9">
        <v>800</v>
      </c>
      <c r="E52" s="9">
        <f t="shared" ref="E52" si="34">D52*1.015</f>
        <v>811.99999999999989</v>
      </c>
      <c r="F52" s="9">
        <f t="shared" si="28"/>
        <v>820.11999999999989</v>
      </c>
      <c r="G52" s="9">
        <f t="shared" si="2"/>
        <v>827.50107999999977</v>
      </c>
      <c r="H52" s="9">
        <f t="shared" si="3"/>
        <v>834.94858971999963</v>
      </c>
      <c r="I52" s="9">
        <f t="shared" si="4"/>
        <v>847.47281856579957</v>
      </c>
      <c r="J52" s="9">
        <f t="shared" si="5"/>
        <v>867.81216621137878</v>
      </c>
      <c r="K52" s="9">
        <f t="shared" si="6"/>
        <v>879.96153653833812</v>
      </c>
      <c r="L52" s="9">
        <f t="shared" si="7"/>
        <v>891.40103651333641</v>
      </c>
      <c r="M52" s="9">
        <f t="shared" si="8"/>
        <v>907.44625517057648</v>
      </c>
      <c r="N52" s="9">
        <f t="shared" si="9"/>
        <v>931.03985780501148</v>
      </c>
      <c r="O52" s="9">
        <f t="shared" si="10"/>
        <v>966.41937240160189</v>
      </c>
      <c r="P52" s="9">
        <f t="shared" si="11"/>
        <v>997.34479231845319</v>
      </c>
      <c r="Q52" s="9">
        <f t="shared" si="12"/>
        <v>1020.2837225417775</v>
      </c>
    </row>
    <row r="53" spans="2:17" x14ac:dyDescent="0.25">
      <c r="C53" s="1" t="s">
        <v>6</v>
      </c>
      <c r="D53" s="9">
        <v>1600</v>
      </c>
      <c r="E53" s="9">
        <f t="shared" ref="E53" si="35">D53*1.015</f>
        <v>1623.9999999999998</v>
      </c>
      <c r="F53" s="9">
        <f t="shared" si="28"/>
        <v>1640.2399999999998</v>
      </c>
      <c r="G53" s="9">
        <f t="shared" si="2"/>
        <v>1655.0021599999995</v>
      </c>
      <c r="H53" s="9">
        <f t="shared" si="3"/>
        <v>1669.8971794399993</v>
      </c>
      <c r="I53" s="9">
        <f t="shared" si="4"/>
        <v>1694.9456371315991</v>
      </c>
      <c r="J53" s="9">
        <f t="shared" si="5"/>
        <v>1735.6243324227576</v>
      </c>
      <c r="K53" s="9">
        <f t="shared" si="6"/>
        <v>1759.9230730766762</v>
      </c>
      <c r="L53" s="9">
        <f t="shared" si="7"/>
        <v>1782.8020730266728</v>
      </c>
      <c r="M53" s="9">
        <f t="shared" si="8"/>
        <v>1814.892510341153</v>
      </c>
      <c r="N53" s="9">
        <f t="shared" si="9"/>
        <v>1862.079715610023</v>
      </c>
      <c r="O53" s="9">
        <f t="shared" si="10"/>
        <v>1932.8387448032038</v>
      </c>
      <c r="P53" s="9">
        <f t="shared" si="11"/>
        <v>1994.6895846369064</v>
      </c>
      <c r="Q53" s="9">
        <f t="shared" si="12"/>
        <v>2040.567445083555</v>
      </c>
    </row>
    <row r="54" spans="2:17" x14ac:dyDescent="0.25">
      <c r="B54" t="s">
        <v>15</v>
      </c>
      <c r="C54" t="s">
        <v>5</v>
      </c>
      <c r="D54" s="9">
        <v>1600</v>
      </c>
      <c r="E54" s="9">
        <f t="shared" ref="E54" si="36">D54*1.015</f>
        <v>1623.9999999999998</v>
      </c>
      <c r="F54" s="9">
        <f t="shared" si="28"/>
        <v>1640.2399999999998</v>
      </c>
      <c r="G54" s="9">
        <f t="shared" si="2"/>
        <v>1655.0021599999995</v>
      </c>
      <c r="H54" s="9">
        <f t="shared" si="3"/>
        <v>1669.8971794399993</v>
      </c>
      <c r="I54" s="9">
        <f t="shared" si="4"/>
        <v>1694.9456371315991</v>
      </c>
      <c r="J54" s="9">
        <f t="shared" si="5"/>
        <v>1735.6243324227576</v>
      </c>
      <c r="K54" s="9">
        <f t="shared" si="6"/>
        <v>1759.9230730766762</v>
      </c>
      <c r="L54" s="9">
        <f t="shared" si="7"/>
        <v>1782.8020730266728</v>
      </c>
      <c r="M54" s="9">
        <f t="shared" si="8"/>
        <v>1814.892510341153</v>
      </c>
      <c r="N54" s="9">
        <f t="shared" si="9"/>
        <v>1862.079715610023</v>
      </c>
      <c r="O54" s="9">
        <f t="shared" si="10"/>
        <v>1932.8387448032038</v>
      </c>
      <c r="P54" s="9">
        <f t="shared" si="11"/>
        <v>1994.6895846369064</v>
      </c>
      <c r="Q54" s="9">
        <f t="shared" si="12"/>
        <v>2040.567445083555</v>
      </c>
    </row>
    <row r="55" spans="2:17" x14ac:dyDescent="0.25">
      <c r="C55" s="1" t="s">
        <v>6</v>
      </c>
      <c r="D55" s="9">
        <v>3200</v>
      </c>
      <c r="E55" s="9">
        <f t="shared" ref="E55" si="37">D55*1.015</f>
        <v>3247.9999999999995</v>
      </c>
      <c r="F55" s="9">
        <f t="shared" si="28"/>
        <v>3280.4799999999996</v>
      </c>
      <c r="G55" s="9">
        <f t="shared" si="2"/>
        <v>3310.0043199999991</v>
      </c>
      <c r="H55" s="9">
        <f t="shared" si="3"/>
        <v>3339.7943588799985</v>
      </c>
      <c r="I55" s="9">
        <f t="shared" si="4"/>
        <v>3389.8912742631983</v>
      </c>
      <c r="J55" s="9">
        <f t="shared" si="5"/>
        <v>3471.2486648455151</v>
      </c>
      <c r="K55" s="9">
        <f t="shared" si="6"/>
        <v>3519.8461461533525</v>
      </c>
      <c r="L55" s="9">
        <f t="shared" si="7"/>
        <v>3565.6041460533456</v>
      </c>
      <c r="M55" s="9">
        <f t="shared" si="8"/>
        <v>3629.7850206823059</v>
      </c>
      <c r="N55" s="9">
        <f t="shared" si="9"/>
        <v>3724.1594312200459</v>
      </c>
      <c r="O55" s="9">
        <f t="shared" si="10"/>
        <v>3865.6774896064076</v>
      </c>
      <c r="P55" s="9">
        <f t="shared" si="11"/>
        <v>3989.3791692738127</v>
      </c>
      <c r="Q55" s="9">
        <f t="shared" si="12"/>
        <v>4081.1348901671099</v>
      </c>
    </row>
    <row r="56" spans="2:17" x14ac:dyDescent="0.25">
      <c r="B56" s="2" t="s">
        <v>16</v>
      </c>
      <c r="C56" t="s">
        <v>5</v>
      </c>
      <c r="D56" s="9">
        <v>3200</v>
      </c>
      <c r="E56" s="9">
        <f t="shared" ref="E56" si="38">D56*1.015</f>
        <v>3247.9999999999995</v>
      </c>
      <c r="F56" s="9">
        <f t="shared" si="28"/>
        <v>3280.4799999999996</v>
      </c>
      <c r="G56" s="9">
        <f t="shared" si="2"/>
        <v>3310.0043199999991</v>
      </c>
      <c r="H56" s="9">
        <f t="shared" si="3"/>
        <v>3339.7943588799985</v>
      </c>
      <c r="I56" s="9">
        <f t="shared" si="4"/>
        <v>3389.8912742631983</v>
      </c>
      <c r="J56" s="9">
        <f t="shared" si="5"/>
        <v>3471.2486648455151</v>
      </c>
      <c r="K56" s="9">
        <f t="shared" si="6"/>
        <v>3519.8461461533525</v>
      </c>
      <c r="L56" s="9">
        <f t="shared" si="7"/>
        <v>3565.6041460533456</v>
      </c>
      <c r="M56" s="9">
        <f t="shared" si="8"/>
        <v>3629.7850206823059</v>
      </c>
      <c r="N56" s="9">
        <f t="shared" si="9"/>
        <v>3724.1594312200459</v>
      </c>
      <c r="O56" s="9">
        <f t="shared" si="10"/>
        <v>3865.6774896064076</v>
      </c>
      <c r="P56" s="9">
        <f t="shared" si="11"/>
        <v>3989.3791692738127</v>
      </c>
      <c r="Q56" s="9">
        <f t="shared" si="12"/>
        <v>4081.1348901671099</v>
      </c>
    </row>
    <row r="57" spans="2:17" x14ac:dyDescent="0.25">
      <c r="C57" s="1" t="s">
        <v>6</v>
      </c>
      <c r="D57" s="9">
        <v>6400</v>
      </c>
      <c r="E57" s="9">
        <f t="shared" ref="E57" si="39">D57*1.015</f>
        <v>6495.9999999999991</v>
      </c>
      <c r="F57" s="9">
        <f t="shared" si="28"/>
        <v>6560.9599999999991</v>
      </c>
      <c r="G57" s="9">
        <f t="shared" si="2"/>
        <v>6620.0086399999982</v>
      </c>
      <c r="H57" s="9">
        <f t="shared" si="3"/>
        <v>6679.5887177599971</v>
      </c>
      <c r="I57" s="9">
        <f t="shared" si="4"/>
        <v>6779.7825485263966</v>
      </c>
      <c r="J57" s="9">
        <f t="shared" si="5"/>
        <v>6942.4973296910302</v>
      </c>
      <c r="K57" s="9">
        <f t="shared" si="6"/>
        <v>7039.692292306705</v>
      </c>
      <c r="L57" s="9">
        <f t="shared" si="7"/>
        <v>7131.2082921066913</v>
      </c>
      <c r="M57" s="9">
        <f t="shared" si="8"/>
        <v>7259.5700413646118</v>
      </c>
      <c r="N57" s="9">
        <f t="shared" si="9"/>
        <v>7448.3188624400918</v>
      </c>
      <c r="O57" s="9">
        <f t="shared" si="10"/>
        <v>7731.3549792128151</v>
      </c>
      <c r="P57" s="9">
        <f t="shared" si="11"/>
        <v>7978.7583385476255</v>
      </c>
      <c r="Q57" s="9">
        <f t="shared" si="12"/>
        <v>8162.2697803342198</v>
      </c>
    </row>
    <row r="58" spans="2:17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2:17" x14ac:dyDescent="0.25">
      <c r="B59" s="6" t="s">
        <v>12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2:17" x14ac:dyDescent="0.25">
      <c r="C60" t="s">
        <v>5</v>
      </c>
      <c r="D60" s="9">
        <v>2100</v>
      </c>
      <c r="E60" s="9">
        <f>D60*1.015</f>
        <v>2131.5</v>
      </c>
      <c r="F60" s="9">
        <f t="shared" ref="F60:F61" si="40">E60*1.01</f>
        <v>2152.8150000000001</v>
      </c>
      <c r="G60" s="9">
        <f t="shared" si="2"/>
        <v>2172.1903349999998</v>
      </c>
      <c r="H60" s="9">
        <f t="shared" si="3"/>
        <v>2191.7400480149995</v>
      </c>
      <c r="I60" s="9">
        <f t="shared" si="4"/>
        <v>2224.6161487352242</v>
      </c>
      <c r="J60" s="9">
        <f t="shared" si="5"/>
        <v>2278.0069363048697</v>
      </c>
      <c r="K60" s="9">
        <f t="shared" si="6"/>
        <v>2309.8990334131377</v>
      </c>
      <c r="L60" s="9">
        <f t="shared" si="7"/>
        <v>2339.9277208475082</v>
      </c>
      <c r="M60" s="9">
        <f t="shared" si="8"/>
        <v>2382.0464198227633</v>
      </c>
      <c r="N60" s="9">
        <f t="shared" si="9"/>
        <v>2443.9796267381553</v>
      </c>
      <c r="O60" s="9">
        <f t="shared" si="10"/>
        <v>2536.8508525542052</v>
      </c>
      <c r="P60" s="9">
        <f t="shared" si="11"/>
        <v>2618.0300798359399</v>
      </c>
      <c r="Q60" s="9">
        <f t="shared" si="12"/>
        <v>2678.2447716721663</v>
      </c>
    </row>
    <row r="61" spans="2:17" x14ac:dyDescent="0.25">
      <c r="C61" s="1" t="s">
        <v>6</v>
      </c>
      <c r="D61" s="9">
        <v>4200</v>
      </c>
      <c r="E61" s="9">
        <f>D61*1.015</f>
        <v>4263</v>
      </c>
      <c r="F61" s="9">
        <f t="shared" si="40"/>
        <v>4305.63</v>
      </c>
      <c r="G61" s="9">
        <f t="shared" si="2"/>
        <v>4344.3806699999996</v>
      </c>
      <c r="H61" s="9">
        <f t="shared" si="3"/>
        <v>4383.480096029999</v>
      </c>
      <c r="I61" s="9">
        <f t="shared" si="4"/>
        <v>4449.2322974704484</v>
      </c>
      <c r="J61" s="9">
        <f t="shared" si="5"/>
        <v>4556.0138726097393</v>
      </c>
      <c r="K61" s="9">
        <f t="shared" si="6"/>
        <v>4619.7980668262753</v>
      </c>
      <c r="L61" s="9">
        <f t="shared" si="7"/>
        <v>4679.8554416950165</v>
      </c>
      <c r="M61" s="9">
        <f t="shared" si="8"/>
        <v>4764.0928396455265</v>
      </c>
      <c r="N61" s="9">
        <f t="shared" si="9"/>
        <v>4887.9592534763106</v>
      </c>
      <c r="O61" s="9">
        <f t="shared" si="10"/>
        <v>5073.7017051084104</v>
      </c>
      <c r="P61" s="9">
        <f t="shared" si="11"/>
        <v>5236.0601596718798</v>
      </c>
      <c r="Q61" s="9">
        <f t="shared" si="12"/>
        <v>5356.4895433443326</v>
      </c>
    </row>
    <row r="62" spans="2:17" x14ac:dyDescent="0.25"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2:17" ht="45" x14ac:dyDescent="0.25">
      <c r="B63" s="10" t="s">
        <v>18</v>
      </c>
      <c r="C63" s="3"/>
      <c r="D63" s="9">
        <v>200</v>
      </c>
      <c r="E63" s="9">
        <f>D63*1.015</f>
        <v>202.99999999999997</v>
      </c>
      <c r="F63" s="9">
        <f>E63*1.01</f>
        <v>205.02999999999997</v>
      </c>
      <c r="G63" s="9">
        <f t="shared" si="2"/>
        <v>206.87526999999994</v>
      </c>
      <c r="H63" s="9">
        <f t="shared" si="3"/>
        <v>208.73714742999991</v>
      </c>
      <c r="I63" s="9">
        <f t="shared" si="4"/>
        <v>211.86820464144989</v>
      </c>
      <c r="J63" s="9">
        <f t="shared" si="5"/>
        <v>216.9530415528447</v>
      </c>
      <c r="K63" s="9">
        <f t="shared" si="6"/>
        <v>219.99038413458453</v>
      </c>
      <c r="L63" s="9">
        <f t="shared" si="7"/>
        <v>222.8502591283341</v>
      </c>
      <c r="M63" s="9">
        <f t="shared" si="8"/>
        <v>226.86156379264412</v>
      </c>
      <c r="N63" s="9">
        <f t="shared" si="9"/>
        <v>232.75996445125287</v>
      </c>
      <c r="O63" s="9">
        <f t="shared" si="10"/>
        <v>241.60484310040047</v>
      </c>
      <c r="P63" s="9">
        <f t="shared" si="11"/>
        <v>249.3361980796133</v>
      </c>
      <c r="Q63" s="9">
        <f t="shared" si="12"/>
        <v>255.07093063544437</v>
      </c>
    </row>
    <row r="64" spans="2:17" x14ac:dyDescent="0.25">
      <c r="B64" s="3" t="s">
        <v>19</v>
      </c>
      <c r="D64" s="9">
        <v>200</v>
      </c>
      <c r="E64" s="9">
        <f>D64*1.015</f>
        <v>202.99999999999997</v>
      </c>
      <c r="F64" s="9">
        <f>E64*1.01</f>
        <v>205.02999999999997</v>
      </c>
      <c r="G64" s="9">
        <f t="shared" si="2"/>
        <v>206.87526999999994</v>
      </c>
      <c r="H64" s="9">
        <f t="shared" si="3"/>
        <v>208.73714742999991</v>
      </c>
      <c r="I64" s="9">
        <f t="shared" si="4"/>
        <v>211.86820464144989</v>
      </c>
      <c r="J64" s="9">
        <f t="shared" si="5"/>
        <v>216.9530415528447</v>
      </c>
      <c r="K64" s="9">
        <f t="shared" si="6"/>
        <v>219.99038413458453</v>
      </c>
      <c r="L64" s="9">
        <f t="shared" si="7"/>
        <v>222.8502591283341</v>
      </c>
      <c r="M64" s="9">
        <f t="shared" si="8"/>
        <v>226.86156379264412</v>
      </c>
      <c r="N64" s="9">
        <f t="shared" si="9"/>
        <v>232.75996445125287</v>
      </c>
      <c r="O64" s="9">
        <f t="shared" si="10"/>
        <v>241.60484310040047</v>
      </c>
      <c r="P64" s="9">
        <f t="shared" si="11"/>
        <v>249.3361980796133</v>
      </c>
      <c r="Q64" s="9">
        <f t="shared" si="12"/>
        <v>255.07093063544437</v>
      </c>
    </row>
  </sheetData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661FBBDB20D3448A58BA1279F40E8C" ma:contentTypeVersion="10" ma:contentTypeDescription="Een nieuw document maken." ma:contentTypeScope="" ma:versionID="f30231213f856e5d425c17fd2e1266c2">
  <xsd:schema xmlns:xsd="http://www.w3.org/2001/XMLSchema" xmlns:xs="http://www.w3.org/2001/XMLSchema" xmlns:p="http://schemas.microsoft.com/office/2006/metadata/properties" xmlns:ns2="fd19815e-abd2-4eff-969c-c6a4223aaecf" xmlns:ns3="a8957927-3956-4d02-ba0f-cb240004c952" targetNamespace="http://schemas.microsoft.com/office/2006/metadata/properties" ma:root="true" ma:fieldsID="292615e945d42395197a1187db73f64a" ns2:_="" ns3:_="">
    <xsd:import namespace="fd19815e-abd2-4eff-969c-c6a4223aaecf"/>
    <xsd:import namespace="a8957927-3956-4d02-ba0f-cb240004c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9815e-abd2-4eff-969c-c6a4223aa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57927-3956-4d02-ba0f-cb240004c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A930C-B393-45E7-B7EE-1927D54CD758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a8957927-3956-4d02-ba0f-cb240004c952"/>
    <ds:schemaRef ds:uri="http://schemas.microsoft.com/office/infopath/2007/PartnerControls"/>
    <ds:schemaRef ds:uri="fd19815e-abd2-4eff-969c-c6a4223aaecf"/>
  </ds:schemaRefs>
</ds:datastoreItem>
</file>

<file path=customXml/itemProps2.xml><?xml version="1.0" encoding="utf-8"?>
<ds:datastoreItem xmlns:ds="http://schemas.openxmlformats.org/officeDocument/2006/customXml" ds:itemID="{D53299CF-5208-4091-AE5B-FBC5BA466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3A7185-3FE7-47DF-B399-4CDBA8366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 TK</vt:lpstr>
    </vt:vector>
  </TitlesOfParts>
  <Manager/>
  <Company>Commissariaat van de Media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Zeljka de Oude</dc:creator>
  <cp:keywords/>
  <dc:description/>
  <cp:lastModifiedBy>Zeljka de Oude</cp:lastModifiedBy>
  <cp:revision/>
  <dcterms:created xsi:type="dcterms:W3CDTF">2015-01-05T08:32:06Z</dcterms:created>
  <dcterms:modified xsi:type="dcterms:W3CDTF">2026-01-12T10:24:43Z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0x0101000C661FBBDB20D3448A58BA1279F40E8C</vt:lpwstr>
  </property>
  <property fmtid="{D5CDD505-2E9C-101B-9397-08002B2CF9AE}" pid="3" name="Order">
    <vt:r8>278400</vt:r8>
  </property>
</Properties>
</file>